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5\2025 05 02_RENNES_ENSCR FUSION_H GOUBIN\2-MOE\07-DCE\01-ECO\"/>
    </mc:Choice>
  </mc:AlternateContent>
  <xr:revisionPtr revIDLastSave="0" documentId="13_ncr:1_{A0490F6F-00CA-4061-B070-D050EE3D2F5A}" xr6:coauthVersionLast="47" xr6:coauthVersionMax="47" xr10:uidLastSave="{00000000-0000-0000-0000-000000000000}"/>
  <bookViews>
    <workbookView xWindow="57480" yWindow="-2235" windowWidth="29040" windowHeight="15720" activeTab="2" xr2:uid="{9854459F-2095-47EF-A8C9-B31D3024B04C}"/>
  </bookViews>
  <sheets>
    <sheet name="PG" sheetId="6" r:id="rId1"/>
    <sheet name="FUSION" sheetId="3" r:id="rId2"/>
    <sheet name="RGF" sheetId="2" r:id="rId3"/>
  </sheets>
  <definedNames>
    <definedName name="_xlnm.Print_Titles" localSheetId="1">FUSION!$1:$1</definedName>
    <definedName name="Print_Area" localSheetId="1">FUSION!$A$1:$J$90</definedName>
    <definedName name="Print_Area" localSheetId="0">PG!$A$1:$C$41</definedName>
    <definedName name="Print_Area" localSheetId="2">RGF!$A$1:$D$21</definedName>
    <definedName name="Print_Titles" localSheetId="1">FUSION!$1:$1</definedName>
    <definedName name="Print_Titles" localSheetId="2">RGF!$1:$3</definedName>
    <definedName name="_xlnm.Print_Area" localSheetId="1">FUSION!$B$1:$J$90</definedName>
    <definedName name="_xlnm.Print_Area" localSheetId="2">RGF!$A$1:$D$21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88" i="3" l="1"/>
  <c r="J85" i="3"/>
  <c r="D13" i="2" s="1"/>
  <c r="J76" i="3"/>
  <c r="D12" i="2" s="1"/>
  <c r="J67" i="3"/>
  <c r="J58" i="3"/>
  <c r="J49" i="3"/>
  <c r="J40" i="3"/>
  <c r="J29" i="3"/>
  <c r="J21" i="3"/>
  <c r="J9" i="3"/>
  <c r="D10" i="2"/>
  <c r="D11" i="2"/>
  <c r="B13" i="2"/>
  <c r="B12" i="2"/>
  <c r="B11" i="2"/>
  <c r="B10" i="2"/>
  <c r="C85" i="3"/>
  <c r="C76" i="3"/>
  <c r="C67" i="3"/>
  <c r="C58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12" i="3"/>
  <c r="A13" i="3"/>
  <c r="A14" i="3"/>
  <c r="A15" i="3"/>
  <c r="A16" i="3"/>
  <c r="A17" i="3"/>
  <c r="A44" i="3" l="1"/>
  <c r="A36" i="3"/>
  <c r="A37" i="3"/>
  <c r="A38" i="3"/>
  <c r="A34" i="3"/>
  <c r="A35" i="3"/>
  <c r="A30" i="3"/>
  <c r="A25" i="3"/>
  <c r="A26" i="3"/>
  <c r="A27" i="3"/>
  <c r="A39" i="3"/>
  <c r="A40" i="3"/>
  <c r="C40" i="3"/>
  <c r="A41" i="3"/>
  <c r="A42" i="3"/>
  <c r="A43" i="3"/>
  <c r="D6" i="2" l="1"/>
  <c r="A24" i="3" l="1"/>
  <c r="A48" i="3" l="1"/>
  <c r="C29" i="3"/>
  <c r="A29" i="3"/>
  <c r="A28" i="3"/>
  <c r="A23" i="3"/>
  <c r="A22" i="3"/>
  <c r="B9" i="2"/>
  <c r="B8" i="2"/>
  <c r="B7" i="2"/>
  <c r="B6" i="2"/>
  <c r="B5" i="2"/>
  <c r="A2" i="3" l="1"/>
  <c r="G5" i="3"/>
  <c r="A90" i="3"/>
  <c r="A89" i="3"/>
  <c r="A88" i="3"/>
  <c r="A87" i="3"/>
  <c r="C49" i="3"/>
  <c r="A49" i="3"/>
  <c r="A47" i="3"/>
  <c r="A46" i="3"/>
  <c r="A45" i="3"/>
  <c r="A33" i="3"/>
  <c r="A32" i="3"/>
  <c r="A31" i="3"/>
  <c r="C21" i="3"/>
  <c r="A21" i="3"/>
  <c r="A20" i="3"/>
  <c r="A19" i="3"/>
  <c r="A18" i="3"/>
  <c r="A11" i="3"/>
  <c r="A10" i="3"/>
  <c r="C9" i="3"/>
  <c r="A9" i="3"/>
  <c r="A8" i="3"/>
  <c r="G7" i="3"/>
  <c r="A7" i="3"/>
  <c r="A6" i="3"/>
  <c r="A5" i="3"/>
  <c r="A4" i="3"/>
  <c r="A3" i="3"/>
  <c r="D7" i="2" l="1"/>
  <c r="D5" i="2" l="1"/>
  <c r="D8" i="2"/>
  <c r="D9" i="2" l="1"/>
  <c r="D17" i="2" l="1"/>
  <c r="D18" i="2" l="1"/>
  <c r="D19" i="2" s="1"/>
</calcChain>
</file>

<file path=xl/sharedStrings.xml><?xml version="1.0" encoding="utf-8"?>
<sst xmlns="http://schemas.openxmlformats.org/spreadsheetml/2006/main" count="167" uniqueCount="149">
  <si>
    <t>N°</t>
  </si>
  <si>
    <t>Désignation</t>
  </si>
  <si>
    <t>U</t>
  </si>
  <si>
    <t>Qte</t>
  </si>
  <si>
    <t xml:space="preserve">PRIX
UNITAIRE </t>
  </si>
  <si>
    <t>PRIX 
TOTAL</t>
  </si>
  <si>
    <t>RÉCAPITULATIF GÉNÉRAL</t>
  </si>
  <si>
    <t>MONTANT TOTAL GÉNÉRAL H.T.</t>
  </si>
  <si>
    <t>TVA 20 %</t>
  </si>
  <si>
    <t>MONTANT TOTAL GÉNÉRAL T.T.C.</t>
  </si>
  <si>
    <t>1.</t>
  </si>
  <si>
    <t>2.</t>
  </si>
  <si>
    <t>3.</t>
  </si>
  <si>
    <t>4.</t>
  </si>
  <si>
    <t>5.</t>
  </si>
  <si>
    <t>Formule 
de mise 
en page</t>
  </si>
  <si>
    <t>Nbr 
heures</t>
  </si>
  <si>
    <t>Coût 
horaire</t>
  </si>
  <si>
    <t>Prix 
unitaire</t>
  </si>
  <si>
    <t>T1.</t>
  </si>
  <si>
    <t>T2.</t>
  </si>
  <si>
    <t>T3.</t>
  </si>
  <si>
    <t>T4.</t>
  </si>
  <si>
    <t>T5.</t>
  </si>
  <si>
    <t>T6.</t>
  </si>
  <si>
    <t>Maître d’Ouvrage</t>
  </si>
  <si>
    <t>DECOMPOSITION du PRIX GLOBAL et FORFAITAIRE</t>
  </si>
  <si>
    <t>ARCHITECTE :</t>
  </si>
  <si>
    <t xml:space="preserve"> </t>
  </si>
  <si>
    <r>
      <t>SIEGE SOCIAL</t>
    </r>
    <r>
      <rPr>
        <sz val="7"/>
        <rFont val="Calibri"/>
        <family val="2"/>
        <scheme val="minor"/>
      </rPr>
      <t> : Allée de la Goberie - 53940 SAINT-BERTHEVIN - Tél. 02 43 69 22 73 - Fax 02 43 91 12 51 - accueil53@becb-ingenierie.fr</t>
    </r>
  </si>
  <si>
    <r>
      <t>AGENCE</t>
    </r>
    <r>
      <rPr>
        <sz val="7"/>
        <rFont val="Calibri"/>
        <family val="2"/>
        <scheme val="minor"/>
      </rPr>
      <t> : 8, rue de la Rigourdière - Immeuble Apollo - 35510 CESSON-SÉVIGNÉ - Tél. 02 99 53 61 51 - accueil35@becb-ingenierie.fr</t>
    </r>
  </si>
  <si>
    <t>www.becb-ingenierie.fr</t>
  </si>
  <si>
    <t>S.A.S. au capital de 7 623 € - APE 7 112 B – SIRET 329 163 984 00043 – N° TVA intracommunautaire FR 513 29 163 984 000 43</t>
  </si>
  <si>
    <t>Phase : D.C.E.</t>
  </si>
  <si>
    <t>Hg architecte</t>
  </si>
  <si>
    <t>54 Bd Villebois Mareuil</t>
  </si>
  <si>
    <t>35000 RENNES</t>
  </si>
  <si>
    <t>Tél : 02 23 35 07 72</t>
  </si>
  <si>
    <t>Courriel : contact@hg-architecte.fr</t>
  </si>
  <si>
    <t>Ecole Nationale Supérieure DE CHIMIE DE RENNES</t>
  </si>
  <si>
    <t>PROJET FUSION
Rénovation et réaménagement des espaces de travail : création d’un plateau administratif</t>
  </si>
  <si>
    <t>11 allée de Beaulieu – CS50837 – 35708 RENNES Cedex 7</t>
  </si>
  <si>
    <t>Date : Janvier 2026</t>
  </si>
  <si>
    <t>Il appartient à l’entreprise de vérifier et valider les quantités et les totaux portés à la DPGF, sans réserve ultérieure.</t>
  </si>
  <si>
    <t>TOTAL LOT.03</t>
  </si>
  <si>
    <t>LOT N°03</t>
  </si>
  <si>
    <t>PEINTURES-SOLS SOUPLES-CARRELAGES</t>
  </si>
  <si>
    <t>PRESCRIPTIONS GENERALES</t>
  </si>
  <si>
    <t>1.1</t>
  </si>
  <si>
    <t>recommandation importante concernant le site</t>
  </si>
  <si>
    <t>1.2</t>
  </si>
  <si>
    <t>dossier des ouvrages exécutés</t>
  </si>
  <si>
    <t>1.3</t>
  </si>
  <si>
    <t>nettoyage quotidien du chantier</t>
  </si>
  <si>
    <t>1.4</t>
  </si>
  <si>
    <t>Attestation du support</t>
  </si>
  <si>
    <t>peintures interieures</t>
  </si>
  <si>
    <t>2.1</t>
  </si>
  <si>
    <t>Laque satinée tendue en phase aqueuse sur bois prépeints – aspect satiné – finition B</t>
  </si>
  <si>
    <t>2.2</t>
  </si>
  <si>
    <t>laque satinée tendue en phase aqueuse sur bois brut – aspect satiné – finition B</t>
  </si>
  <si>
    <t>2.3</t>
  </si>
  <si>
    <t>lasure en phase solvant sur bois brut – aspect satine – finition B</t>
  </si>
  <si>
    <t>2.4</t>
  </si>
  <si>
    <t>peinture laque en phase aqueuse sur canalisations PVC – aspect satiné</t>
  </si>
  <si>
    <t>2.5</t>
  </si>
  <si>
    <t>peinture laque en phase aqueuse sur tuyauterie et autre en métal</t>
  </si>
  <si>
    <t>2.6</t>
  </si>
  <si>
    <t>peinture en phase aqueuse sur parois murale – avec 2 couches de finition satiné mat – finition B</t>
  </si>
  <si>
    <t>2.7</t>
  </si>
  <si>
    <t>peinture en phase aqueuse sur plafond placo – avec 2 couches de finition MAT – finition B</t>
  </si>
  <si>
    <t>2.8</t>
  </si>
  <si>
    <t>vitrification marches en bois escalier hélicoïdal existant</t>
  </si>
  <si>
    <t>démolitions et reprises de sol</t>
  </si>
  <si>
    <t>3.1</t>
  </si>
  <si>
    <t>démolition chape</t>
  </si>
  <si>
    <t>3.2</t>
  </si>
  <si>
    <t>Dépose soignée carrelage existant</t>
  </si>
  <si>
    <t>3.3</t>
  </si>
  <si>
    <t>mortier de réparation fibré à retrait compensé</t>
  </si>
  <si>
    <t>3.4</t>
  </si>
  <si>
    <t>réfection d’une chape fluide autoplacante base ciment chape ciment</t>
  </si>
  <si>
    <t>revêtement de sol carrelage &amp; etancheite</t>
  </si>
  <si>
    <t>4.1</t>
  </si>
  <si>
    <t>chape ciment avec formes de pente</t>
  </si>
  <si>
    <t>4.2</t>
  </si>
  <si>
    <t>traitement d’étanchéité liquide sous carrelage</t>
  </si>
  <si>
    <t>4.3</t>
  </si>
  <si>
    <t>revêtement de sol en grès cérame pose collée</t>
  </si>
  <si>
    <t>4.3.1</t>
  </si>
  <si>
    <t>carrelage 20 x 20 cm – glissance PN18 – CLASSE B – R11 – U4P4E3C2</t>
  </si>
  <si>
    <t>4.3.2</t>
  </si>
  <si>
    <t>Plinthe à gorge assortie au carrelage</t>
  </si>
  <si>
    <t>4.4</t>
  </si>
  <si>
    <t>siphon de sol en acier inoxydable avec platine pour étanchéité 150 x 150 mm</t>
  </si>
  <si>
    <t>revêtement mural &amp; accessoires</t>
  </si>
  <si>
    <t>5.1</t>
  </si>
  <si>
    <t>étanchéité des murs pour locaux classe ec sous carrelage mural</t>
  </si>
  <si>
    <t>5.2</t>
  </si>
  <si>
    <t>revêtement mural en grès emaillé – pose collée</t>
  </si>
  <si>
    <t>5.2.1</t>
  </si>
  <si>
    <t>revêtement mural en grès émaillé 20 x 20 cm</t>
  </si>
  <si>
    <t>5.2.2</t>
  </si>
  <si>
    <t>revêtement mural en grès émaillé 40 x 40 cm</t>
  </si>
  <si>
    <t>5.3</t>
  </si>
  <si>
    <t>couvre joint de dilatation mural en pvc</t>
  </si>
  <si>
    <t>6.</t>
  </si>
  <si>
    <t>6.1</t>
  </si>
  <si>
    <t>travaux preparatoires sur béton ancien après depose des revêtements collés ou sur ancien carrelage – ragréage classe p4</t>
  </si>
  <si>
    <t>6.2</t>
  </si>
  <si>
    <t>Revêtement de sol linoleum en les avec ΔLw = 19 dB collé U4P3</t>
  </si>
  <si>
    <t>6.2.1</t>
  </si>
  <si>
    <t>marmoleum type 1</t>
  </si>
  <si>
    <t>6.2.2</t>
  </si>
  <si>
    <t>marmoleum type 2</t>
  </si>
  <si>
    <t>7.</t>
  </si>
  <si>
    <t>revêtement de sol textile</t>
  </si>
  <si>
    <t>7.1</t>
  </si>
  <si>
    <t>travaux preparatoires sur béton ancien après depose des revêtements collés – ragréage classe p3</t>
  </si>
  <si>
    <t>7.2</t>
  </si>
  <si>
    <t>Revêtement en textile floqué en dalles avec ΔLw = 19 dB – U3P3</t>
  </si>
  <si>
    <t>7.2.1</t>
  </si>
  <si>
    <t>flotex type 1</t>
  </si>
  <si>
    <t>7.2.2</t>
  </si>
  <si>
    <t>flotex  type 2</t>
  </si>
  <si>
    <t>8.</t>
  </si>
  <si>
    <t>equipements et accessoires de sol</t>
  </si>
  <si>
    <t>8.1</t>
  </si>
  <si>
    <t>bande d’éveil à la vigilance</t>
  </si>
  <si>
    <t>8.2</t>
  </si>
  <si>
    <t>Nez de marches antidérapant et contrastés type AS10 de chez GRADUS - fixé par vis</t>
  </si>
  <si>
    <t>8.3</t>
  </si>
  <si>
    <t>Cornière de rive au niveau de la trémie d'escalier</t>
  </si>
  <si>
    <t>8.4</t>
  </si>
  <si>
    <t>barre de seuil en aluminium anodisé sans fixation apparente</t>
  </si>
  <si>
    <t>8.5</t>
  </si>
  <si>
    <t>couvre joint de dilatation en aluminium – pose par clips</t>
  </si>
  <si>
    <t>9.</t>
  </si>
  <si>
    <t>nettoyage de fin de chantier</t>
  </si>
  <si>
    <t>9.1</t>
  </si>
  <si>
    <t>nettoyage de fin de chantier en 2 étapes</t>
  </si>
  <si>
    <t>9.1.1</t>
  </si>
  <si>
    <t>phase 1 : nettoyage avant réception</t>
  </si>
  <si>
    <t>9.1.2</t>
  </si>
  <si>
    <t>phase 2 : nettoyage après levée des réserves et avant prise de possession par le maître d’ouvrage</t>
  </si>
  <si>
    <t>T8.</t>
  </si>
  <si>
    <t>T7.</t>
  </si>
  <si>
    <t>revêtement de sol souple collé</t>
  </si>
  <si>
    <t>T9.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</si>
</sst>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_-* #,##0.0\ [$€-40C]_-;\-* #,##0.0\ [$€-40C]_-;_-* &quot;-&quot;?\ [$€-40C]_-;_-@_-"/>
  </numFmts>
  <fonts count="2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u val="singleAccounting"/>
      <sz val="10"/>
      <color theme="1"/>
      <name val="Arial"/>
      <family val="2"/>
    </font>
    <font>
      <sz val="1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8"/>
      <name val="Calibri"/>
      <family val="2"/>
      <scheme val="minor"/>
    </font>
    <font>
      <i/>
      <sz val="12"/>
      <name val="Calibri"/>
      <family val="2"/>
      <scheme val="minor"/>
    </font>
    <font>
      <sz val="12"/>
      <name val="Calibri"/>
      <family val="2"/>
      <scheme val="minor"/>
    </font>
    <font>
      <sz val="6"/>
      <name val="Calibri"/>
      <family val="2"/>
      <scheme val="minor"/>
    </font>
    <font>
      <sz val="5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5" fillId="0" borderId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22">
    <xf numFmtId="0" fontId="0" fillId="0" borderId="0" xfId="0"/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164" fontId="1" fillId="2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0" fontId="4" fillId="2" borderId="0" xfId="0" applyFont="1" applyFill="1" applyAlignment="1">
      <alignment horizontal="center" vertical="center"/>
    </xf>
    <xf numFmtId="49" fontId="5" fillId="2" borderId="0" xfId="0" applyNumberFormat="1" applyFont="1" applyFill="1" applyAlignment="1">
      <alignment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164" fontId="5" fillId="2" borderId="0" xfId="0" applyNumberFormat="1" applyFont="1" applyFill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49" fontId="5" fillId="2" borderId="0" xfId="1" applyNumberFormat="1" applyFill="1" applyAlignment="1">
      <alignment vertical="center" wrapText="1"/>
    </xf>
    <xf numFmtId="0" fontId="5" fillId="2" borderId="0" xfId="1" applyFill="1" applyAlignment="1">
      <alignment horizontal="center" vertical="center"/>
    </xf>
    <xf numFmtId="0" fontId="5" fillId="2" borderId="0" xfId="1" applyFill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right" vertical="center" wrapText="1"/>
    </xf>
    <xf numFmtId="0" fontId="1" fillId="4" borderId="2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vertical="center"/>
    </xf>
    <xf numFmtId="0" fontId="1" fillId="4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/>
    </xf>
    <xf numFmtId="44" fontId="1" fillId="5" borderId="1" xfId="2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49" fontId="4" fillId="2" borderId="0" xfId="0" applyNumberFormat="1" applyFont="1" applyFill="1" applyAlignment="1">
      <alignment horizontal="right" vertical="center" wrapText="1"/>
    </xf>
    <xf numFmtId="164" fontId="8" fillId="4" borderId="1" xfId="0" applyNumberFormat="1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vertical="center"/>
    </xf>
    <xf numFmtId="2" fontId="1" fillId="5" borderId="1" xfId="0" applyNumberFormat="1" applyFont="1" applyFill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9" fillId="0" borderId="0" xfId="1" applyFont="1"/>
    <xf numFmtId="0" fontId="10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3" fillId="0" borderId="0" xfId="1" applyFont="1"/>
    <xf numFmtId="0" fontId="14" fillId="0" borderId="0" xfId="1" applyFont="1" applyAlignment="1">
      <alignment horizontal="center"/>
    </xf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16" fillId="0" borderId="0" xfId="1" applyFont="1" applyAlignment="1">
      <alignment horizontal="center"/>
    </xf>
    <xf numFmtId="0" fontId="18" fillId="0" borderId="0" xfId="1" applyFont="1" applyAlignment="1">
      <alignment horizontal="center"/>
    </xf>
    <xf numFmtId="0" fontId="19" fillId="0" borderId="0" xfId="1" applyFont="1"/>
    <xf numFmtId="0" fontId="17" fillId="0" borderId="0" xfId="1" applyFont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2" applyNumberFormat="1" applyFont="1" applyAlignment="1">
      <alignment horizontal="left" vertical="center"/>
    </xf>
    <xf numFmtId="10" fontId="0" fillId="0" borderId="0" xfId="0" applyNumberFormat="1" applyAlignment="1">
      <alignment vertical="center"/>
    </xf>
    <xf numFmtId="164" fontId="1" fillId="0" borderId="0" xfId="0" applyNumberFormat="1" applyFont="1" applyAlignment="1">
      <alignment vertical="center"/>
    </xf>
    <xf numFmtId="165" fontId="1" fillId="2" borderId="1" xfId="0" applyNumberFormat="1" applyFont="1" applyFill="1" applyBorder="1" applyAlignment="1">
      <alignment horizontal="center" vertical="center"/>
    </xf>
    <xf numFmtId="44" fontId="1" fillId="2" borderId="1" xfId="2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 wrapText="1"/>
    </xf>
    <xf numFmtId="164" fontId="1" fillId="4" borderId="0" xfId="0" applyNumberFormat="1" applyFont="1" applyFill="1" applyAlignment="1">
      <alignment vertical="center"/>
    </xf>
    <xf numFmtId="0" fontId="9" fillId="0" borderId="0" xfId="0" applyFont="1"/>
    <xf numFmtId="0" fontId="12" fillId="0" borderId="0" xfId="1" applyFont="1" applyAlignment="1">
      <alignment horizontal="center"/>
    </xf>
    <xf numFmtId="0" fontId="21" fillId="0" borderId="0" xfId="1" applyFont="1" applyAlignment="1">
      <alignment horizontal="center"/>
    </xf>
    <xf numFmtId="0" fontId="22" fillId="0" borderId="6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0" fontId="1" fillId="4" borderId="3" xfId="0" applyFont="1" applyFill="1" applyBorder="1" applyAlignment="1">
      <alignment vertical="center"/>
    </xf>
    <xf numFmtId="0" fontId="6" fillId="4" borderId="3" xfId="0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vertical="center"/>
    </xf>
    <xf numFmtId="164" fontId="8" fillId="4" borderId="3" xfId="0" applyNumberFormat="1" applyFont="1" applyFill="1" applyBorder="1" applyAlignment="1">
      <alignment vertical="center"/>
    </xf>
    <xf numFmtId="0" fontId="1" fillId="0" borderId="0" xfId="0" applyNumberFormat="1" applyFont="1" applyAlignment="1">
      <alignment horizontal="center" vertical="center"/>
    </xf>
    <xf numFmtId="0" fontId="23" fillId="0" borderId="0" xfId="1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vertical="center"/>
    </xf>
    <xf numFmtId="0" fontId="6" fillId="4" borderId="3" xfId="0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vertical="center"/>
    </xf>
    <xf numFmtId="164" fontId="8" fillId="4" borderId="3" xfId="0" applyNumberFormat="1" applyFont="1" applyFill="1" applyBorder="1" applyAlignment="1">
      <alignment vertical="center"/>
    </xf>
    <xf numFmtId="0" fontId="1" fillId="0" borderId="0" xfId="0" applyNumberFormat="1" applyFont="1" applyAlignment="1">
      <alignment horizontal="center" vertical="center"/>
    </xf>
    <xf numFmtId="0" fontId="0" fillId="0" borderId="0" xfId="0" applyFill="1"/>
    <xf numFmtId="0" fontId="1" fillId="4" borderId="0" xfId="0" applyNumberFormat="1" applyFont="1" applyFill="1" applyAlignment="1">
      <alignment horizontal="center" vertical="center"/>
    </xf>
    <xf numFmtId="0" fontId="24" fillId="0" borderId="0" xfId="0" applyFont="1" applyAlignment="1">
      <alignment wrapText="1"/>
    </xf>
    <xf numFmtId="0" fontId="25" fillId="0" borderId="0" xfId="0" applyFont="1" applyAlignment="1">
      <alignment horizontal="center" vertical="center"/>
    </xf>
    <xf numFmtId="0" fontId="0" fillId="0" borderId="0" xfId="0" applyFill="1" applyAlignment="1">
      <alignment wrapText="1"/>
    </xf>
    <xf numFmtId="0" fontId="23" fillId="0" borderId="0" xfId="1" applyFont="1" applyAlignment="1">
      <alignment horizont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5" fillId="0" borderId="6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right" vertical="center" wrapText="1"/>
    </xf>
  </cellXfs>
  <cellStyles count="4">
    <cellStyle name="Monétaire" xfId="2" builtinId="4"/>
    <cellStyle name="Monétaire 2" xfId="3" xr:uid="{D013F78B-97E6-4504-A028-6BCA3F9609E7}"/>
    <cellStyle name="Normal" xfId="0" builtinId="0"/>
    <cellStyle name="Normal 2" xfId="1" xr:uid="{63A37937-769D-4D3F-B20E-09B68FD12069}"/>
  </cellStyles>
  <dxfs count="4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-* #,##0.00\ [$€-40C]_-;\-* #,##0.00\ [$€-40C]_-;_-* &quot;-&quot;??\ [$€-40C]_-;_-@_-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-* #,##0.00\ [$€-40C]_-;\-* #,##0.00\ [$€-40C]_-;_-* &quot;-&quot;??\ [$€-40C]_-;_-@_-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border>
        <top style="thin">
          <color auto="1"/>
        </top>
        <bottom style="thin">
          <color auto="1"/>
        </bottom>
      </border>
    </dxf>
    <dxf>
      <border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vertical style="thin">
          <color auto="1"/>
        </vertical>
      </border>
    </dxf>
  </dxfs>
  <tableStyles count="1" defaultTableStyle="TableStyleMedium2" defaultPivotStyle="PivotStyleLight16">
    <tableStyle name="BECB" pivot="0" count="4" xr9:uid="{BFB1BAB8-5D18-4A3D-A776-24E6AF035999}">
      <tableStyleElement type="wholeTable" dxfId="40"/>
      <tableStyleElement type="headerRow" dxfId="39"/>
      <tableStyleElement type="firstColumnStripe" dxfId="38"/>
      <tableStyleElement type="secondColumnStripe" dxfId="3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17</xdr:row>
      <xdr:rowOff>0</xdr:rowOff>
    </xdr:from>
    <xdr:to>
      <xdr:col>2</xdr:col>
      <xdr:colOff>0</xdr:colOff>
      <xdr:row>17</xdr:row>
      <xdr:rowOff>0</xdr:rowOff>
    </xdr:to>
    <xdr:sp macro="" textlink="">
      <xdr:nvSpPr>
        <xdr:cNvPr id="3" name="Rectangle 7">
          <a:extLst>
            <a:ext uri="{FF2B5EF4-FFF2-40B4-BE49-F238E27FC236}">
              <a16:creationId xmlns:a16="http://schemas.microsoft.com/office/drawing/2014/main" id="{724635E4-64BB-42F7-9673-7F39397215B5}"/>
            </a:ext>
          </a:extLst>
        </xdr:cNvPr>
        <xdr:cNvSpPr>
          <a:spLocks noChangeArrowheads="1"/>
        </xdr:cNvSpPr>
      </xdr:nvSpPr>
      <xdr:spPr bwMode="auto">
        <a:xfrm>
          <a:off x="4276725" y="4819650"/>
          <a:ext cx="0" cy="0"/>
        </a:xfrm>
        <a:prstGeom prst="rect">
          <a:avLst/>
        </a:prstGeom>
        <a:solidFill>
          <a:srgbClr val="D8D8D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17</xdr:row>
      <xdr:rowOff>133350</xdr:rowOff>
    </xdr:from>
    <xdr:to>
      <xdr:col>2</xdr:col>
      <xdr:colOff>0</xdr:colOff>
      <xdr:row>18</xdr:row>
      <xdr:rowOff>0</xdr:rowOff>
    </xdr:to>
    <xdr:sp macro="" textlink="">
      <xdr:nvSpPr>
        <xdr:cNvPr id="4" name="Rectangle 8">
          <a:extLst>
            <a:ext uri="{FF2B5EF4-FFF2-40B4-BE49-F238E27FC236}">
              <a16:creationId xmlns:a16="http://schemas.microsoft.com/office/drawing/2014/main" id="{6BB44F6E-69EF-456D-8CF2-EC152AF9FF6E}"/>
            </a:ext>
          </a:extLst>
        </xdr:cNvPr>
        <xdr:cNvSpPr>
          <a:spLocks noChangeArrowheads="1"/>
        </xdr:cNvSpPr>
      </xdr:nvSpPr>
      <xdr:spPr bwMode="auto">
        <a:xfrm>
          <a:off x="4276725" y="4949190"/>
          <a:ext cx="0" cy="41910"/>
        </a:xfrm>
        <a:prstGeom prst="rect">
          <a:avLst/>
        </a:prstGeom>
        <a:solidFill>
          <a:srgbClr val="D8D8D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5" name="Line 10">
          <a:extLst>
            <a:ext uri="{FF2B5EF4-FFF2-40B4-BE49-F238E27FC236}">
              <a16:creationId xmlns:a16="http://schemas.microsoft.com/office/drawing/2014/main" id="{2D19F7E7-8BBB-47B3-A096-4BC064EEE653}"/>
            </a:ext>
          </a:extLst>
        </xdr:cNvPr>
        <xdr:cNvSpPr>
          <a:spLocks noChangeShapeType="1"/>
        </xdr:cNvSpPr>
      </xdr:nvSpPr>
      <xdr:spPr bwMode="auto">
        <a:xfrm>
          <a:off x="2116455" y="9772650"/>
          <a:ext cx="2160270" cy="0"/>
        </a:xfrm>
        <a:prstGeom prst="line">
          <a:avLst/>
        </a:prstGeom>
        <a:noFill/>
        <a:ln w="6350">
          <a:solidFill>
            <a:srgbClr val="008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1409700</xdr:colOff>
      <xdr:row>0</xdr:row>
      <xdr:rowOff>95250</xdr:rowOff>
    </xdr:from>
    <xdr:to>
      <xdr:col>2</xdr:col>
      <xdr:colOff>2076450</xdr:colOff>
      <xdr:row>4</xdr:row>
      <xdr:rowOff>123825</xdr:rowOff>
    </xdr:to>
    <xdr:pic>
      <xdr:nvPicPr>
        <xdr:cNvPr id="8" name="Image 14">
          <a:extLst>
            <a:ext uri="{FF2B5EF4-FFF2-40B4-BE49-F238E27FC236}">
              <a16:creationId xmlns:a16="http://schemas.microsoft.com/office/drawing/2014/main" id="{8B8D74CF-51CC-4411-A4E6-B01CDDD40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6425" y="91440"/>
          <a:ext cx="662940" cy="720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20</xdr:row>
      <xdr:rowOff>0</xdr:rowOff>
    </xdr:from>
    <xdr:to>
      <xdr:col>2</xdr:col>
      <xdr:colOff>0</xdr:colOff>
      <xdr:row>20</xdr:row>
      <xdr:rowOff>38100</xdr:rowOff>
    </xdr:to>
    <xdr:sp macro="" textlink="">
      <xdr:nvSpPr>
        <xdr:cNvPr id="2" name="Rectangle 6">
          <a:extLst>
            <a:ext uri="{FF2B5EF4-FFF2-40B4-BE49-F238E27FC236}">
              <a16:creationId xmlns:a16="http://schemas.microsoft.com/office/drawing/2014/main" id="{8CFEDE2A-CC86-4BE1-8AF4-5235DB8C38BA}"/>
            </a:ext>
          </a:extLst>
        </xdr:cNvPr>
        <xdr:cNvSpPr>
          <a:spLocks noChangeArrowheads="1"/>
        </xdr:cNvSpPr>
      </xdr:nvSpPr>
      <xdr:spPr bwMode="auto">
        <a:xfrm>
          <a:off x="4162425" y="3448050"/>
          <a:ext cx="0" cy="38100"/>
        </a:xfrm>
        <a:prstGeom prst="rect">
          <a:avLst/>
        </a:prstGeom>
        <a:solidFill>
          <a:srgbClr val="D8D8D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28</xdr:row>
      <xdr:rowOff>0</xdr:rowOff>
    </xdr:from>
    <xdr:to>
      <xdr:col>2</xdr:col>
      <xdr:colOff>0</xdr:colOff>
      <xdr:row>28</xdr:row>
      <xdr:rowOff>0</xdr:rowOff>
    </xdr:to>
    <xdr:sp macro="" textlink="">
      <xdr:nvSpPr>
        <xdr:cNvPr id="6" name="Rectangle 7">
          <a:extLst>
            <a:ext uri="{FF2B5EF4-FFF2-40B4-BE49-F238E27FC236}">
              <a16:creationId xmlns:a16="http://schemas.microsoft.com/office/drawing/2014/main" id="{B9961781-A13F-4067-85FB-F28E31A57393}"/>
            </a:ext>
          </a:extLst>
        </xdr:cNvPr>
        <xdr:cNvSpPr>
          <a:spLocks noChangeArrowheads="1"/>
        </xdr:cNvSpPr>
      </xdr:nvSpPr>
      <xdr:spPr bwMode="auto">
        <a:xfrm>
          <a:off x="4162425" y="4781550"/>
          <a:ext cx="0" cy="0"/>
        </a:xfrm>
        <a:prstGeom prst="rect">
          <a:avLst/>
        </a:prstGeom>
        <a:solidFill>
          <a:srgbClr val="D8D8D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28</xdr:row>
      <xdr:rowOff>133350</xdr:rowOff>
    </xdr:from>
    <xdr:to>
      <xdr:col>2</xdr:col>
      <xdr:colOff>0</xdr:colOff>
      <xdr:row>29</xdr:row>
      <xdr:rowOff>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3C35F243-4285-4B26-A18C-5C4BD0A4CD48}"/>
            </a:ext>
          </a:extLst>
        </xdr:cNvPr>
        <xdr:cNvSpPr>
          <a:spLocks noChangeArrowheads="1"/>
        </xdr:cNvSpPr>
      </xdr:nvSpPr>
      <xdr:spPr bwMode="auto">
        <a:xfrm>
          <a:off x="4162425" y="4914900"/>
          <a:ext cx="0" cy="28575"/>
        </a:xfrm>
        <a:prstGeom prst="rect">
          <a:avLst/>
        </a:prstGeom>
        <a:solidFill>
          <a:srgbClr val="D8D8D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57</xdr:row>
      <xdr:rowOff>0</xdr:rowOff>
    </xdr:from>
    <xdr:to>
      <xdr:col>2</xdr:col>
      <xdr:colOff>0</xdr:colOff>
      <xdr:row>57</xdr:row>
      <xdr:rowOff>0</xdr:rowOff>
    </xdr:to>
    <xdr:sp macro="" textlink="">
      <xdr:nvSpPr>
        <xdr:cNvPr id="10" name="Line 10">
          <a:extLst>
            <a:ext uri="{FF2B5EF4-FFF2-40B4-BE49-F238E27FC236}">
              <a16:creationId xmlns:a16="http://schemas.microsoft.com/office/drawing/2014/main" id="{A72CEF9E-450D-41EB-AFB5-2CB38F401A67}"/>
            </a:ext>
          </a:extLst>
        </xdr:cNvPr>
        <xdr:cNvSpPr>
          <a:spLocks noChangeShapeType="1"/>
        </xdr:cNvSpPr>
      </xdr:nvSpPr>
      <xdr:spPr bwMode="auto">
        <a:xfrm>
          <a:off x="2057400" y="9525000"/>
          <a:ext cx="2105025" cy="0"/>
        </a:xfrm>
        <a:prstGeom prst="line">
          <a:avLst/>
        </a:prstGeom>
        <a:noFill/>
        <a:ln w="6350">
          <a:solidFill>
            <a:srgbClr val="008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0</xdr:row>
      <xdr:rowOff>114300</xdr:rowOff>
    </xdr:from>
    <xdr:to>
      <xdr:col>2</xdr:col>
      <xdr:colOff>0</xdr:colOff>
      <xdr:row>6</xdr:row>
      <xdr:rowOff>38100</xdr:rowOff>
    </xdr:to>
    <xdr:pic>
      <xdr:nvPicPr>
        <xdr:cNvPr id="13" name="Image 3" descr="OPQIBI_RGE_BECB">
          <a:extLst>
            <a:ext uri="{FF2B5EF4-FFF2-40B4-BE49-F238E27FC236}">
              <a16:creationId xmlns:a16="http://schemas.microsoft.com/office/drawing/2014/main" id="{6077B8E4-6732-49B3-89B4-B98672D8F4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5" y="114300"/>
          <a:ext cx="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0</xdr:col>
      <xdr:colOff>1274311</xdr:colOff>
      <xdr:row>8</xdr:row>
      <xdr:rowOff>135479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8972D243-D4AB-409B-98E1-8DA459BFCA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274310" cy="147469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1814682</xdr:colOff>
      <xdr:row>0</xdr:row>
      <xdr:rowOff>22412</xdr:rowOff>
    </xdr:from>
    <xdr:to>
      <xdr:col>2</xdr:col>
      <xdr:colOff>2075442</xdr:colOff>
      <xdr:row>6</xdr:row>
      <xdr:rowOff>78441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4F4B7975-A990-4F7C-AEC4-F0EBD89909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2557" y="22412"/>
          <a:ext cx="2390550" cy="10275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717177</xdr:colOff>
      <xdr:row>47</xdr:row>
      <xdr:rowOff>21145</xdr:rowOff>
    </xdr:from>
    <xdr:to>
      <xdr:col>1</xdr:col>
      <xdr:colOff>1445559</xdr:colOff>
      <xdr:row>51</xdr:row>
      <xdr:rowOff>133911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726404D6-FAE6-4D93-9C43-A3449B3524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765052" y="7926895"/>
          <a:ext cx="728382" cy="76046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2112645</xdr:colOff>
      <xdr:row>16</xdr:row>
      <xdr:rowOff>17145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F5C06FA6-DC35-4217-A0D3-99A77D8DA279}"/>
            </a:ext>
          </a:extLst>
        </xdr:cNvPr>
        <xdr:cNvPicPr/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5025" y="1743075"/>
          <a:ext cx="2127885" cy="10572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31E829C-678A-43BB-84A4-7A37B62F7531}" name="Tableau32" displayName="Tableau32" ref="A1:J90" totalsRowShown="0" headerRowDxfId="12" headerRowBorderDxfId="11" tableBorderDxfId="10">
  <autoFilter ref="A1:J90" xr:uid="{A56AC19C-0C75-4456-B179-7C436ACFF003}"/>
  <tableColumns count="10">
    <tableColumn id="7" xr3:uid="{DA96C5B8-7CE9-4B82-A701-6558CC215666}" name="Formule _x000a_de mise _x000a_en page" dataDxfId="9">
      <calculatedColumnFormula>LEN(B2)</calculatedColumnFormula>
    </tableColumn>
    <tableColumn id="1" xr3:uid="{C321BC44-5F8B-4924-A61B-D67953B583F4}" name="N°" dataDxfId="8"/>
    <tableColumn id="2" xr3:uid="{F21E65BF-BBB1-465A-875F-218E38C0E38C}" name="Désignation" dataDxfId="7"/>
    <tableColumn id="3" xr3:uid="{E5DBF458-9AF9-470D-B5D7-88BED884E5AE}" name="U" dataDxfId="6"/>
    <tableColumn id="4" xr3:uid="{7C52521E-87B6-46E4-82C5-8AE15F1F9673}" name="Qte" dataDxfId="5"/>
    <tableColumn id="8" xr3:uid="{D027954D-BD00-4699-A69B-03D65E79D2AE}" name="Nbr _x000a_heures" dataDxfId="4"/>
    <tableColumn id="10" xr3:uid="{977153E2-4241-4455-AEEA-D162A35EF53E}" name="Coût _x000a_horaire" dataDxfId="3"/>
    <tableColumn id="9" xr3:uid="{237627E3-7B55-49DF-BEE5-4C510C05EC62}" name="Prix _x000a_unitaire" dataDxfId="2"/>
    <tableColumn id="5" xr3:uid="{9FE82084-D352-4D7A-AF18-7BAAD9DFBE0D}" name="PRIX_x000a_UNITAIRE " dataDxfId="1"/>
    <tableColumn id="6" xr3:uid="{CFD83BB9-4AC7-4F84-87E0-12007269F7B9}" name="PRIX _x000a_TOTAL" dataDxfId="0"/>
  </tableColumns>
  <tableStyleInfo name="BECB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962BD-FC3D-4F3C-8187-9861F090654C}">
  <dimension ref="A1:C60"/>
  <sheetViews>
    <sheetView view="pageBreakPreview" topLeftCell="A22" zoomScaleNormal="85" zoomScaleSheetLayoutView="100" workbookViewId="0">
      <selection activeCell="C32" sqref="C32"/>
    </sheetView>
  </sheetViews>
  <sheetFormatPr baseColWidth="10" defaultColWidth="11.44140625" defaultRowHeight="13.8" x14ac:dyDescent="0.3"/>
  <cols>
    <col min="1" max="1" width="30.6640625" style="42" customWidth="1"/>
    <col min="2" max="3" width="31.6640625" style="42" customWidth="1"/>
    <col min="4" max="4" width="1.6640625" style="42" customWidth="1"/>
    <col min="5" max="16384" width="11.44140625" style="42"/>
  </cols>
  <sheetData>
    <row r="1" spans="1:2" x14ac:dyDescent="0.3">
      <c r="A1" s="68"/>
      <c r="B1" s="41"/>
    </row>
    <row r="2" spans="1:2" x14ac:dyDescent="0.3">
      <c r="B2" s="41"/>
    </row>
    <row r="3" spans="1:2" x14ac:dyDescent="0.3">
      <c r="B3" s="41"/>
    </row>
    <row r="4" spans="1:2" x14ac:dyDescent="0.3">
      <c r="B4" s="41"/>
    </row>
    <row r="5" spans="1:2" x14ac:dyDescent="0.3">
      <c r="B5" s="41"/>
    </row>
    <row r="6" spans="1:2" x14ac:dyDescent="0.3">
      <c r="B6" s="41"/>
    </row>
    <row r="7" spans="1:2" x14ac:dyDescent="0.3">
      <c r="B7" s="41"/>
    </row>
    <row r="9" spans="1:2" ht="15.6" x14ac:dyDescent="0.3">
      <c r="B9" s="43" t="s">
        <v>25</v>
      </c>
    </row>
    <row r="10" spans="1:2" x14ac:dyDescent="0.3">
      <c r="B10" s="44"/>
    </row>
    <row r="11" spans="1:2" x14ac:dyDescent="0.3">
      <c r="B11" s="44"/>
    </row>
    <row r="12" spans="1:2" x14ac:dyDescent="0.3">
      <c r="B12" s="44"/>
    </row>
    <row r="13" spans="1:2" x14ac:dyDescent="0.3">
      <c r="B13" s="44"/>
    </row>
    <row r="14" spans="1:2" x14ac:dyDescent="0.3">
      <c r="B14" s="44"/>
    </row>
    <row r="15" spans="1:2" x14ac:dyDescent="0.3">
      <c r="B15" s="44"/>
    </row>
    <row r="16" spans="1:2" x14ac:dyDescent="0.3">
      <c r="B16" s="44"/>
    </row>
    <row r="17" spans="1:3" x14ac:dyDescent="0.3">
      <c r="B17" s="44"/>
    </row>
    <row r="18" spans="1:3" x14ac:dyDescent="0.3">
      <c r="B18" s="44"/>
    </row>
    <row r="19" spans="1:3" ht="18" x14ac:dyDescent="0.35">
      <c r="B19" s="89" t="s">
        <v>39</v>
      </c>
    </row>
    <row r="20" spans="1:3" x14ac:dyDescent="0.3">
      <c r="B20" s="41"/>
    </row>
    <row r="21" spans="1:3" x14ac:dyDescent="0.3">
      <c r="B21" s="41"/>
    </row>
    <row r="22" spans="1:3" x14ac:dyDescent="0.3">
      <c r="B22" s="41"/>
    </row>
    <row r="23" spans="1:3" x14ac:dyDescent="0.3">
      <c r="A23" s="113" t="s">
        <v>40</v>
      </c>
      <c r="B23" s="113"/>
      <c r="C23" s="113"/>
    </row>
    <row r="24" spans="1:3" x14ac:dyDescent="0.3">
      <c r="A24" s="113"/>
      <c r="B24" s="113"/>
      <c r="C24" s="113"/>
    </row>
    <row r="25" spans="1:3" x14ac:dyDescent="0.3">
      <c r="A25" s="113"/>
      <c r="B25" s="113"/>
      <c r="C25" s="113"/>
    </row>
    <row r="26" spans="1:3" x14ac:dyDescent="0.3">
      <c r="A26" s="113"/>
      <c r="B26" s="113"/>
      <c r="C26" s="113"/>
    </row>
    <row r="27" spans="1:3" ht="15.6" x14ac:dyDescent="0.3">
      <c r="B27" s="69" t="s">
        <v>41</v>
      </c>
    </row>
    <row r="28" spans="1:3" x14ac:dyDescent="0.3">
      <c r="B28" s="41"/>
    </row>
    <row r="29" spans="1:3" x14ac:dyDescent="0.3">
      <c r="B29" s="41"/>
    </row>
    <row r="30" spans="1:3" x14ac:dyDescent="0.3">
      <c r="B30" s="41"/>
    </row>
    <row r="31" spans="1:3" x14ac:dyDescent="0.3">
      <c r="B31" s="41"/>
    </row>
    <row r="32" spans="1:3" s="45" customFormat="1" ht="21" x14ac:dyDescent="0.4">
      <c r="B32" s="70" t="s">
        <v>26</v>
      </c>
    </row>
    <row r="33" spans="1:3" x14ac:dyDescent="0.3">
      <c r="B33" s="41"/>
    </row>
    <row r="34" spans="1:3" x14ac:dyDescent="0.3">
      <c r="B34" s="41"/>
    </row>
    <row r="35" spans="1:3" x14ac:dyDescent="0.3">
      <c r="B35" s="41"/>
    </row>
    <row r="36" spans="1:3" ht="21" x14ac:dyDescent="0.4">
      <c r="B36" s="70" t="s">
        <v>45</v>
      </c>
    </row>
    <row r="37" spans="1:3" ht="25.8" x14ac:dyDescent="0.3">
      <c r="B37" s="111" t="s">
        <v>46</v>
      </c>
    </row>
    <row r="38" spans="1:3" s="47" customFormat="1" ht="7.8" x14ac:dyDescent="0.15">
      <c r="B38" s="46"/>
    </row>
    <row r="39" spans="1:3" s="47" customFormat="1" ht="7.8" x14ac:dyDescent="0.15">
      <c r="B39" s="46"/>
    </row>
    <row r="40" spans="1:3" s="47" customFormat="1" ht="7.8" x14ac:dyDescent="0.15">
      <c r="B40" s="46"/>
    </row>
    <row r="41" spans="1:3" s="47" customFormat="1" ht="7.8" x14ac:dyDescent="0.15">
      <c r="B41" s="46"/>
    </row>
    <row r="42" spans="1:3" s="47" customFormat="1" ht="7.8" x14ac:dyDescent="0.15">
      <c r="B42" s="46"/>
    </row>
    <row r="43" spans="1:3" s="47" customFormat="1" ht="7.8" x14ac:dyDescent="0.15">
      <c r="B43" s="46"/>
    </row>
    <row r="44" spans="1:3" s="45" customFormat="1" ht="15.6" x14ac:dyDescent="0.3">
      <c r="B44" s="48" t="s">
        <v>42</v>
      </c>
    </row>
    <row r="45" spans="1:3" ht="15.6" x14ac:dyDescent="0.3">
      <c r="B45" s="48" t="s">
        <v>33</v>
      </c>
    </row>
    <row r="46" spans="1:3" x14ac:dyDescent="0.3">
      <c r="B46" s="41"/>
    </row>
    <row r="47" spans="1:3" x14ac:dyDescent="0.3">
      <c r="B47" s="41"/>
    </row>
    <row r="48" spans="1:3" x14ac:dyDescent="0.3">
      <c r="A48" s="114" t="s">
        <v>27</v>
      </c>
      <c r="B48" s="117" t="s">
        <v>28</v>
      </c>
      <c r="C48" s="71" t="s">
        <v>34</v>
      </c>
    </row>
    <row r="49" spans="1:3" x14ac:dyDescent="0.3">
      <c r="A49" s="115"/>
      <c r="B49" s="118"/>
      <c r="C49" s="72" t="s">
        <v>35</v>
      </c>
    </row>
    <row r="50" spans="1:3" x14ac:dyDescent="0.3">
      <c r="A50" s="115"/>
      <c r="B50" s="118"/>
      <c r="C50" s="72" t="s">
        <v>36</v>
      </c>
    </row>
    <row r="51" spans="1:3" x14ac:dyDescent="0.3">
      <c r="A51" s="115"/>
      <c r="B51" s="118"/>
      <c r="C51" s="72" t="s">
        <v>37</v>
      </c>
    </row>
    <row r="52" spans="1:3" x14ac:dyDescent="0.3">
      <c r="A52" s="116"/>
      <c r="B52" s="119"/>
      <c r="C52" s="73" t="s">
        <v>38</v>
      </c>
    </row>
    <row r="53" spans="1:3" x14ac:dyDescent="0.3">
      <c r="B53" s="41"/>
    </row>
    <row r="54" spans="1:3" x14ac:dyDescent="0.3">
      <c r="B54" s="41"/>
    </row>
    <row r="57" spans="1:3" x14ac:dyDescent="0.3">
      <c r="B57" s="49" t="s">
        <v>29</v>
      </c>
    </row>
    <row r="58" spans="1:3" x14ac:dyDescent="0.3">
      <c r="B58" s="49" t="s">
        <v>30</v>
      </c>
    </row>
    <row r="59" spans="1:3" ht="14.4" x14ac:dyDescent="0.3">
      <c r="B59" s="50" t="s">
        <v>31</v>
      </c>
      <c r="C59" s="51"/>
    </row>
    <row r="60" spans="1:3" x14ac:dyDescent="0.3">
      <c r="B60" s="52" t="s">
        <v>32</v>
      </c>
    </row>
  </sheetData>
  <mergeCells count="3">
    <mergeCell ref="A23:C26"/>
    <mergeCell ref="A48:A52"/>
    <mergeCell ref="B48:B52"/>
  </mergeCells>
  <pageMargins left="0.51181102362204722" right="0.51181102362204722" top="0.39370078740157483" bottom="0.39370078740157483" header="0" footer="0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E9EF7-2D82-48F1-AE3D-6E4AEF36EB4D}">
  <sheetPr>
    <pageSetUpPr fitToPage="1"/>
  </sheetPr>
  <dimension ref="A1:O112"/>
  <sheetViews>
    <sheetView view="pageLayout" topLeftCell="B21" zoomScale="70" zoomScaleNormal="115" zoomScaleSheetLayoutView="115" zoomScalePageLayoutView="70" workbookViewId="0">
      <selection activeCell="J89" sqref="J89"/>
    </sheetView>
  </sheetViews>
  <sheetFormatPr baseColWidth="10" defaultColWidth="11.5546875" defaultRowHeight="13.2" outlineLevelCol="1" x14ac:dyDescent="0.3"/>
  <cols>
    <col min="1" max="1" width="11.5546875" style="1" hidden="1" customWidth="1" outlineLevel="1"/>
    <col min="2" max="2" width="6.5546875" style="3" customWidth="1" collapsed="1"/>
    <col min="3" max="3" width="57.6640625" style="3" customWidth="1"/>
    <col min="4" max="4" width="4.6640625" style="1" customWidth="1"/>
    <col min="5" max="5" width="6.109375" style="1" customWidth="1"/>
    <col min="6" max="6" width="9.33203125" style="1" hidden="1" customWidth="1" outlineLevel="1"/>
    <col min="7" max="7" width="10.6640625" style="1" hidden="1" customWidth="1" outlineLevel="1"/>
    <col min="8" max="8" width="11.6640625" style="1" hidden="1" customWidth="1" outlineLevel="1"/>
    <col min="9" max="9" width="13.33203125" style="3" customWidth="1" collapsed="1"/>
    <col min="10" max="10" width="13.33203125" style="3" customWidth="1"/>
    <col min="11" max="12" width="11.5546875" style="3"/>
    <col min="13" max="13" width="11.88671875" style="3" bestFit="1" customWidth="1"/>
    <col min="14" max="16384" width="11.5546875" style="3"/>
  </cols>
  <sheetData>
    <row r="1" spans="1:15" ht="43.2" customHeight="1" x14ac:dyDescent="0.3">
      <c r="A1" s="21" t="s">
        <v>15</v>
      </c>
      <c r="B1" s="19" t="s">
        <v>0</v>
      </c>
      <c r="C1" s="20" t="s">
        <v>1</v>
      </c>
      <c r="D1" s="20" t="s">
        <v>2</v>
      </c>
      <c r="E1" s="20" t="s">
        <v>3</v>
      </c>
      <c r="F1" s="25" t="s">
        <v>16</v>
      </c>
      <c r="G1" s="21" t="s">
        <v>17</v>
      </c>
      <c r="H1" s="21" t="s">
        <v>18</v>
      </c>
      <c r="I1" s="21" t="s">
        <v>4</v>
      </c>
      <c r="J1" s="21" t="s">
        <v>5</v>
      </c>
      <c r="L1" s="1"/>
      <c r="M1" s="1"/>
      <c r="N1" s="1"/>
    </row>
    <row r="2" spans="1:15" x14ac:dyDescent="0.3">
      <c r="A2" s="1">
        <f t="shared" ref="A2:A7" si="0">LEN(B2)</f>
        <v>0</v>
      </c>
      <c r="B2" s="18"/>
      <c r="C2" s="5"/>
      <c r="D2" s="74"/>
      <c r="E2" s="2"/>
      <c r="F2" s="2"/>
      <c r="G2" s="2"/>
      <c r="H2" s="2"/>
      <c r="I2" s="4"/>
      <c r="J2" s="4"/>
    </row>
    <row r="3" spans="1:15" x14ac:dyDescent="0.3">
      <c r="A3" s="1">
        <f t="shared" si="0"/>
        <v>2</v>
      </c>
      <c r="B3" s="18" t="s">
        <v>10</v>
      </c>
      <c r="C3" s="5" t="s">
        <v>47</v>
      </c>
      <c r="D3" s="74"/>
      <c r="E3" s="2"/>
      <c r="F3" s="2"/>
      <c r="G3" s="2"/>
      <c r="H3" s="2"/>
      <c r="I3" s="4"/>
      <c r="J3" s="4"/>
    </row>
    <row r="4" spans="1:15" ht="14.4" x14ac:dyDescent="0.3">
      <c r="A4" s="1">
        <f t="shared" si="0"/>
        <v>3</v>
      </c>
      <c r="B4" s="94" t="s">
        <v>48</v>
      </c>
      <c r="C4" s="92" t="s">
        <v>49</v>
      </c>
      <c r="D4" s="2"/>
      <c r="E4" s="2"/>
      <c r="F4" s="33"/>
      <c r="G4" s="33"/>
      <c r="H4" s="33"/>
      <c r="I4" s="4"/>
      <c r="J4" s="4"/>
      <c r="M4" s="108"/>
      <c r="N4" s="108"/>
      <c r="O4" s="108"/>
    </row>
    <row r="5" spans="1:15" ht="14.4" x14ac:dyDescent="0.3">
      <c r="A5" s="1">
        <f t="shared" si="0"/>
        <v>3</v>
      </c>
      <c r="B5" s="94" t="s">
        <v>50</v>
      </c>
      <c r="C5" s="92" t="s">
        <v>51</v>
      </c>
      <c r="D5" s="2"/>
      <c r="E5" s="2"/>
      <c r="F5" s="40"/>
      <c r="G5" s="34" t="e">
        <f>Tableau32[[#This Row],[Nbr 
heures]]*#REF!</f>
        <v>#REF!</v>
      </c>
      <c r="H5" s="35"/>
      <c r="I5" s="4"/>
      <c r="J5" s="4"/>
      <c r="M5" s="108"/>
      <c r="N5" s="108"/>
      <c r="O5" s="108"/>
    </row>
    <row r="6" spans="1:15" ht="14.4" x14ac:dyDescent="0.3">
      <c r="A6" s="1">
        <f>LEN(B6)</f>
        <v>3</v>
      </c>
      <c r="B6" s="94" t="s">
        <v>52</v>
      </c>
      <c r="C6" s="92" t="s">
        <v>53</v>
      </c>
      <c r="D6" s="2"/>
      <c r="E6" s="2"/>
      <c r="F6" s="40"/>
      <c r="G6" s="33"/>
      <c r="H6" s="33"/>
      <c r="I6" s="4"/>
      <c r="J6" s="4"/>
      <c r="M6" s="108"/>
      <c r="N6" s="108"/>
      <c r="O6" s="108"/>
    </row>
    <row r="7" spans="1:15" ht="14.4" x14ac:dyDescent="0.3">
      <c r="A7" s="1">
        <f t="shared" si="0"/>
        <v>3</v>
      </c>
      <c r="B7" s="94" t="s">
        <v>54</v>
      </c>
      <c r="C7" s="92" t="s">
        <v>55</v>
      </c>
      <c r="D7" s="2"/>
      <c r="E7" s="2"/>
      <c r="F7" s="40"/>
      <c r="G7" s="34" t="e">
        <f>Tableau32[[#This Row],[Nbr 
heures]]*#REF!</f>
        <v>#REF!</v>
      </c>
      <c r="H7" s="35"/>
      <c r="I7" s="4"/>
      <c r="J7" s="4"/>
      <c r="M7" s="108"/>
      <c r="N7" s="108"/>
      <c r="O7" s="108"/>
    </row>
    <row r="8" spans="1:15" ht="14.4" x14ac:dyDescent="0.3">
      <c r="A8" s="1">
        <f>LEN(B8)</f>
        <v>0</v>
      </c>
      <c r="B8" s="18"/>
      <c r="C8" s="5"/>
      <c r="D8" s="74"/>
      <c r="E8" s="2"/>
      <c r="F8" s="33"/>
      <c r="G8" s="33"/>
      <c r="H8" s="33"/>
      <c r="I8" s="4"/>
      <c r="J8" s="4"/>
      <c r="M8" s="108"/>
      <c r="N8" s="108"/>
      <c r="O8" s="108"/>
    </row>
    <row r="9" spans="1:15" ht="16.8" x14ac:dyDescent="0.3">
      <c r="A9" s="1">
        <f>LEN(B9)</f>
        <v>3</v>
      </c>
      <c r="B9" s="28" t="s">
        <v>19</v>
      </c>
      <c r="C9" s="29" t="str">
        <f>CONCATENATE("TOTAL ",B3," ",C3)</f>
        <v>TOTAL 1. PRESCRIPTIONS GENERALES</v>
      </c>
      <c r="D9" s="75"/>
      <c r="E9" s="30"/>
      <c r="F9" s="30"/>
      <c r="G9" s="30"/>
      <c r="H9" s="30"/>
      <c r="I9" s="31"/>
      <c r="J9" s="38">
        <f>SUBTOTAL(109,J4:J8)</f>
        <v>0</v>
      </c>
      <c r="M9" s="108"/>
      <c r="N9" s="108"/>
      <c r="O9" s="108"/>
    </row>
    <row r="10" spans="1:15" ht="14.4" x14ac:dyDescent="0.3">
      <c r="A10" s="1">
        <f>LEN(B10)</f>
        <v>0</v>
      </c>
      <c r="B10" s="18"/>
      <c r="C10" s="5"/>
      <c r="D10" s="74"/>
      <c r="E10" s="2"/>
      <c r="F10" s="2"/>
      <c r="G10" s="2"/>
      <c r="H10" s="2"/>
      <c r="I10" s="4"/>
      <c r="J10" s="4"/>
      <c r="M10" s="108"/>
      <c r="N10" s="108"/>
      <c r="O10" s="108"/>
    </row>
    <row r="11" spans="1:15" ht="14.4" x14ac:dyDescent="0.3">
      <c r="A11" s="1">
        <f t="shared" ref="A11:A33" si="1">LEN(B11)</f>
        <v>2</v>
      </c>
      <c r="B11" s="18" t="s">
        <v>11</v>
      </c>
      <c r="C11" s="5" t="s">
        <v>56</v>
      </c>
      <c r="D11" s="74"/>
      <c r="E11" s="2"/>
      <c r="F11" s="2"/>
      <c r="G11" s="2"/>
      <c r="H11" s="2"/>
      <c r="I11" s="4"/>
      <c r="J11" s="4"/>
      <c r="M11" s="108"/>
      <c r="N11" s="108"/>
      <c r="O11" s="108"/>
    </row>
    <row r="12" spans="1:15" ht="26.4" x14ac:dyDescent="0.3">
      <c r="A12" s="107">
        <f t="shared" ref="A12:A17" si="2">LEN(B12)</f>
        <v>3</v>
      </c>
      <c r="B12" s="94" t="s">
        <v>57</v>
      </c>
      <c r="C12" s="92" t="s">
        <v>58</v>
      </c>
      <c r="D12" s="90"/>
      <c r="E12" s="100"/>
      <c r="F12" s="90"/>
      <c r="G12" s="90"/>
      <c r="H12" s="90"/>
      <c r="I12" s="91"/>
      <c r="J12" s="91"/>
      <c r="M12" s="108"/>
      <c r="N12" s="108"/>
      <c r="O12" s="108"/>
    </row>
    <row r="13" spans="1:15" ht="26.4" x14ac:dyDescent="0.3">
      <c r="A13" s="107">
        <f t="shared" si="2"/>
        <v>3</v>
      </c>
      <c r="B13" s="94" t="s">
        <v>59</v>
      </c>
      <c r="C13" s="92" t="s">
        <v>60</v>
      </c>
      <c r="D13" s="90"/>
      <c r="E13" s="100"/>
      <c r="F13" s="90"/>
      <c r="G13" s="90"/>
      <c r="H13" s="90"/>
      <c r="I13" s="91"/>
      <c r="J13" s="91"/>
      <c r="M13" s="108"/>
      <c r="N13" s="108"/>
      <c r="O13" s="108"/>
    </row>
    <row r="14" spans="1:15" ht="26.4" x14ac:dyDescent="0.3">
      <c r="A14" s="107">
        <f t="shared" si="2"/>
        <v>3</v>
      </c>
      <c r="B14" s="94" t="s">
        <v>61</v>
      </c>
      <c r="C14" s="92" t="s">
        <v>62</v>
      </c>
      <c r="D14" s="90"/>
      <c r="E14" s="100"/>
      <c r="F14" s="90"/>
      <c r="G14" s="90"/>
      <c r="H14" s="90"/>
      <c r="I14" s="91"/>
      <c r="J14" s="91"/>
      <c r="M14" s="108"/>
      <c r="N14" s="108"/>
      <c r="O14" s="108"/>
    </row>
    <row r="15" spans="1:15" ht="26.4" x14ac:dyDescent="0.3">
      <c r="A15" s="107">
        <f t="shared" si="2"/>
        <v>3</v>
      </c>
      <c r="B15" s="94" t="s">
        <v>63</v>
      </c>
      <c r="C15" s="92" t="s">
        <v>64</v>
      </c>
      <c r="D15" s="90"/>
      <c r="E15" s="100"/>
      <c r="F15" s="90"/>
      <c r="G15" s="90"/>
      <c r="H15" s="90"/>
      <c r="I15" s="91"/>
      <c r="J15" s="91"/>
      <c r="M15" s="108"/>
      <c r="N15" s="108"/>
      <c r="O15" s="108"/>
    </row>
    <row r="16" spans="1:15" ht="26.4" x14ac:dyDescent="0.3">
      <c r="A16" s="107">
        <f t="shared" si="2"/>
        <v>3</v>
      </c>
      <c r="B16" s="94" t="s">
        <v>65</v>
      </c>
      <c r="C16" s="92" t="s">
        <v>66</v>
      </c>
      <c r="D16" s="90"/>
      <c r="E16" s="100"/>
      <c r="F16" s="90"/>
      <c r="G16" s="90"/>
      <c r="H16" s="90"/>
      <c r="I16" s="91"/>
      <c r="J16" s="91"/>
      <c r="M16" s="108"/>
      <c r="N16" s="108"/>
      <c r="O16" s="108"/>
    </row>
    <row r="17" spans="1:15" ht="26.4" x14ac:dyDescent="0.3">
      <c r="A17" s="107">
        <f t="shared" si="2"/>
        <v>3</v>
      </c>
      <c r="B17" s="94" t="s">
        <v>67</v>
      </c>
      <c r="C17" s="92" t="s">
        <v>68</v>
      </c>
      <c r="D17" s="90"/>
      <c r="E17" s="100"/>
      <c r="F17" s="90"/>
      <c r="G17" s="90"/>
      <c r="H17" s="90"/>
      <c r="I17" s="91"/>
      <c r="J17" s="91"/>
      <c r="M17" s="108"/>
      <c r="N17" s="108"/>
      <c r="O17" s="108"/>
    </row>
    <row r="18" spans="1:15" ht="26.4" x14ac:dyDescent="0.3">
      <c r="A18" s="1">
        <f t="shared" si="1"/>
        <v>3</v>
      </c>
      <c r="B18" s="94" t="s">
        <v>69</v>
      </c>
      <c r="C18" s="92" t="s">
        <v>70</v>
      </c>
      <c r="D18" s="90"/>
      <c r="E18" s="2"/>
      <c r="F18" s="33"/>
      <c r="G18" s="33"/>
      <c r="H18" s="33"/>
      <c r="I18" s="4"/>
      <c r="J18" s="4"/>
      <c r="M18" s="108"/>
      <c r="N18" s="108"/>
      <c r="O18" s="108"/>
    </row>
    <row r="19" spans="1:15" ht="14.4" x14ac:dyDescent="0.3">
      <c r="A19" s="1">
        <f>LEN(B19)</f>
        <v>3</v>
      </c>
      <c r="B19" s="94" t="s">
        <v>71</v>
      </c>
      <c r="C19" s="92" t="s">
        <v>72</v>
      </c>
      <c r="D19" s="90"/>
      <c r="E19" s="2"/>
      <c r="F19" s="33"/>
      <c r="G19" s="33"/>
      <c r="H19" s="33"/>
      <c r="I19" s="4"/>
      <c r="J19" s="4"/>
      <c r="M19" s="108"/>
      <c r="N19" s="108"/>
      <c r="O19" s="108"/>
    </row>
    <row r="20" spans="1:15" ht="14.4" x14ac:dyDescent="0.3">
      <c r="A20" s="1">
        <f t="shared" si="1"/>
        <v>0</v>
      </c>
      <c r="B20" s="18"/>
      <c r="C20" s="5"/>
      <c r="D20" s="90"/>
      <c r="E20" s="2"/>
      <c r="F20" s="33"/>
      <c r="G20" s="34"/>
      <c r="H20" s="35"/>
      <c r="I20" s="4"/>
      <c r="J20" s="4"/>
      <c r="M20" s="108"/>
      <c r="N20" s="108"/>
      <c r="O20" s="108"/>
    </row>
    <row r="21" spans="1:15" ht="24" customHeight="1" x14ac:dyDescent="0.3">
      <c r="A21" s="32">
        <f>LEN(B21)</f>
        <v>3</v>
      </c>
      <c r="B21" s="65" t="s">
        <v>20</v>
      </c>
      <c r="C21" s="66" t="str">
        <f>CONCATENATE("TOTAL ",B11," ",C11)</f>
        <v>TOTAL 2. peintures interieures</v>
      </c>
      <c r="D21" s="76"/>
      <c r="E21" s="32"/>
      <c r="F21" s="32"/>
      <c r="G21" s="32"/>
      <c r="H21" s="32"/>
      <c r="I21" s="67"/>
      <c r="J21" s="38">
        <f>SUM(J12:J20)</f>
        <v>0</v>
      </c>
      <c r="M21" s="108"/>
      <c r="N21" s="108"/>
      <c r="O21" s="108"/>
    </row>
    <row r="22" spans="1:15" ht="14.4" x14ac:dyDescent="0.3">
      <c r="A22" s="1">
        <f t="shared" ref="A22:A28" si="3">LEN(B22)</f>
        <v>0</v>
      </c>
      <c r="B22" s="18"/>
      <c r="C22" s="5"/>
      <c r="D22" s="74"/>
      <c r="E22" s="2"/>
      <c r="F22" s="2"/>
      <c r="G22" s="2"/>
      <c r="H22" s="2"/>
      <c r="I22" s="4"/>
      <c r="J22" s="4"/>
      <c r="M22" s="108"/>
      <c r="N22" s="108"/>
      <c r="O22" s="108"/>
    </row>
    <row r="23" spans="1:15" ht="14.4" x14ac:dyDescent="0.3">
      <c r="A23" s="1">
        <f t="shared" si="3"/>
        <v>2</v>
      </c>
      <c r="B23" s="18" t="s">
        <v>12</v>
      </c>
      <c r="C23" s="5" t="s">
        <v>73</v>
      </c>
      <c r="D23" s="74"/>
      <c r="E23" s="2"/>
      <c r="F23" s="2"/>
      <c r="G23" s="34"/>
      <c r="H23" s="35"/>
      <c r="I23" s="4"/>
      <c r="J23" s="4"/>
      <c r="M23" s="108"/>
      <c r="N23" s="108"/>
      <c r="O23" s="108"/>
    </row>
    <row r="24" spans="1:15" ht="14.4" x14ac:dyDescent="0.3">
      <c r="A24" s="1">
        <f t="shared" ref="A24" si="4">LEN(B24)</f>
        <v>3</v>
      </c>
      <c r="B24" s="94" t="s">
        <v>74</v>
      </c>
      <c r="C24" s="92" t="s">
        <v>75</v>
      </c>
      <c r="D24" s="74"/>
      <c r="E24" s="2"/>
      <c r="F24" s="2"/>
      <c r="G24" s="57"/>
      <c r="H24" s="58"/>
      <c r="I24" s="4"/>
      <c r="J24" s="4"/>
      <c r="M24" s="108"/>
      <c r="N24" s="108"/>
      <c r="O24" s="108"/>
    </row>
    <row r="25" spans="1:15" ht="14.4" x14ac:dyDescent="0.3">
      <c r="A25" s="1">
        <f t="shared" ref="A25:A27" si="5">LEN(B25)</f>
        <v>3</v>
      </c>
      <c r="B25" s="94" t="s">
        <v>76</v>
      </c>
      <c r="C25" s="92" t="s">
        <v>77</v>
      </c>
      <c r="D25" s="74"/>
      <c r="E25" s="80"/>
      <c r="F25" s="2"/>
      <c r="G25" s="57"/>
      <c r="H25" s="58"/>
      <c r="I25" s="4"/>
      <c r="J25" s="4"/>
      <c r="M25" s="108"/>
      <c r="N25" s="108"/>
      <c r="O25" s="108"/>
    </row>
    <row r="26" spans="1:15" ht="14.4" x14ac:dyDescent="0.3">
      <c r="A26" s="1">
        <f t="shared" si="5"/>
        <v>3</v>
      </c>
      <c r="B26" s="94" t="s">
        <v>78</v>
      </c>
      <c r="C26" s="92" t="s">
        <v>79</v>
      </c>
      <c r="D26" s="2"/>
      <c r="E26" s="80"/>
      <c r="F26" s="2"/>
      <c r="G26" s="57"/>
      <c r="H26" s="58"/>
      <c r="I26" s="4"/>
      <c r="J26" s="4"/>
      <c r="M26" s="108"/>
      <c r="N26" s="108"/>
      <c r="O26" s="108"/>
    </row>
    <row r="27" spans="1:15" ht="26.4" x14ac:dyDescent="0.3">
      <c r="A27" s="1">
        <f t="shared" si="5"/>
        <v>3</v>
      </c>
      <c r="B27" s="94" t="s">
        <v>80</v>
      </c>
      <c r="C27" s="92" t="s">
        <v>81</v>
      </c>
      <c r="D27" s="2"/>
      <c r="E27" s="80"/>
      <c r="F27" s="2"/>
      <c r="G27" s="57"/>
      <c r="H27" s="58"/>
      <c r="I27" s="4"/>
      <c r="J27" s="4"/>
      <c r="M27" s="108"/>
      <c r="N27" s="108"/>
      <c r="O27" s="108"/>
    </row>
    <row r="28" spans="1:15" ht="14.4" x14ac:dyDescent="0.3">
      <c r="A28" s="1">
        <f t="shared" si="3"/>
        <v>0</v>
      </c>
      <c r="B28" s="18"/>
      <c r="C28" s="5"/>
      <c r="D28" s="74"/>
      <c r="E28" s="2"/>
      <c r="F28" s="40"/>
      <c r="G28" s="34"/>
      <c r="H28" s="35"/>
      <c r="I28" s="4"/>
      <c r="J28" s="4"/>
      <c r="M28" s="108"/>
      <c r="N28" s="108"/>
      <c r="O28" s="108"/>
    </row>
    <row r="29" spans="1:15" ht="16.8" x14ac:dyDescent="0.3">
      <c r="A29" s="32">
        <f>LEN(B29)</f>
        <v>3</v>
      </c>
      <c r="B29" s="28" t="s">
        <v>21</v>
      </c>
      <c r="C29" s="29" t="str">
        <f>CONCATENATE("TOTAL ",B23," ",C23)</f>
        <v>TOTAL 3. démolitions et reprises de sol</v>
      </c>
      <c r="D29" s="75"/>
      <c r="E29" s="30"/>
      <c r="F29" s="30"/>
      <c r="G29" s="30"/>
      <c r="H29" s="30"/>
      <c r="I29" s="31"/>
      <c r="J29" s="38">
        <f>SUM(J24:J28)</f>
        <v>0</v>
      </c>
      <c r="M29" s="108"/>
      <c r="N29" s="108"/>
      <c r="O29" s="108"/>
    </row>
    <row r="30" spans="1:15" ht="14.4" x14ac:dyDescent="0.3">
      <c r="A30" s="32">
        <f t="shared" ref="A30" si="6">LEN(B30)</f>
        <v>0</v>
      </c>
      <c r="B30" s="18"/>
      <c r="C30" s="79"/>
      <c r="D30" s="74"/>
      <c r="E30" s="80"/>
      <c r="F30" s="2"/>
      <c r="G30" s="2"/>
      <c r="H30" s="2"/>
      <c r="I30" s="4"/>
      <c r="J30" s="4"/>
      <c r="M30" s="108"/>
      <c r="N30" s="108"/>
      <c r="O30" s="108"/>
    </row>
    <row r="31" spans="1:15" ht="14.4" x14ac:dyDescent="0.3">
      <c r="A31" s="1">
        <f>LEN(B31)</f>
        <v>0</v>
      </c>
      <c r="B31" s="18"/>
      <c r="C31" s="5"/>
      <c r="D31" s="74"/>
      <c r="E31" s="2"/>
      <c r="F31" s="2"/>
      <c r="G31" s="2"/>
      <c r="H31" s="2"/>
      <c r="I31" s="4"/>
      <c r="J31" s="4"/>
      <c r="M31" s="108"/>
      <c r="N31" s="108"/>
      <c r="O31" s="108"/>
    </row>
    <row r="32" spans="1:15" ht="14.4" x14ac:dyDescent="0.3">
      <c r="A32" s="1">
        <f t="shared" si="1"/>
        <v>2</v>
      </c>
      <c r="B32" s="18" t="s">
        <v>13</v>
      </c>
      <c r="C32" s="5" t="s">
        <v>82</v>
      </c>
      <c r="D32" s="74"/>
      <c r="E32" s="2"/>
      <c r="F32" s="2"/>
      <c r="G32" s="2"/>
      <c r="H32" s="2"/>
      <c r="I32" s="4"/>
      <c r="J32" s="4"/>
      <c r="M32" s="108"/>
      <c r="N32" s="108"/>
      <c r="O32" s="108"/>
    </row>
    <row r="33" spans="1:15" ht="14.4" x14ac:dyDescent="0.3">
      <c r="A33" s="1">
        <f t="shared" si="1"/>
        <v>3</v>
      </c>
      <c r="B33" s="94" t="s">
        <v>83</v>
      </c>
      <c r="C33" s="92" t="s">
        <v>84</v>
      </c>
      <c r="D33" s="74"/>
      <c r="E33" s="2"/>
      <c r="F33" s="33"/>
      <c r="G33" s="34"/>
      <c r="H33" s="35"/>
      <c r="I33" s="4"/>
      <c r="J33" s="4"/>
      <c r="M33" s="108"/>
      <c r="N33" s="108"/>
      <c r="O33" s="108"/>
    </row>
    <row r="34" spans="1:15" ht="14.4" x14ac:dyDescent="0.3">
      <c r="A34" s="1">
        <f t="shared" ref="A34:A35" si="7">LEN(B34)</f>
        <v>3</v>
      </c>
      <c r="B34" s="94" t="s">
        <v>85</v>
      </c>
      <c r="C34" s="92" t="s">
        <v>86</v>
      </c>
      <c r="D34" s="2"/>
      <c r="E34" s="80"/>
      <c r="F34" s="2"/>
      <c r="G34" s="57"/>
      <c r="H34" s="58"/>
      <c r="I34" s="4"/>
      <c r="J34" s="4"/>
      <c r="M34" s="108"/>
      <c r="N34" s="108"/>
      <c r="O34" s="108"/>
    </row>
    <row r="35" spans="1:15" ht="14.4" x14ac:dyDescent="0.3">
      <c r="A35" s="1">
        <f t="shared" si="7"/>
        <v>3</v>
      </c>
      <c r="B35" s="94" t="s">
        <v>87</v>
      </c>
      <c r="C35" s="92" t="s">
        <v>88</v>
      </c>
      <c r="D35" s="2"/>
      <c r="E35" s="80"/>
      <c r="F35" s="2"/>
      <c r="G35" s="57"/>
      <c r="H35" s="58"/>
      <c r="I35" s="4"/>
      <c r="J35" s="4"/>
      <c r="M35" s="108"/>
      <c r="N35" s="108"/>
      <c r="O35" s="108"/>
    </row>
    <row r="36" spans="1:15" ht="26.4" x14ac:dyDescent="0.3">
      <c r="A36" s="1">
        <f>LEN(B36)</f>
        <v>5</v>
      </c>
      <c r="B36" s="94" t="s">
        <v>89</v>
      </c>
      <c r="C36" s="92" t="s">
        <v>90</v>
      </c>
      <c r="D36" s="74"/>
      <c r="E36" s="80"/>
      <c r="F36" s="2"/>
      <c r="G36" s="57"/>
      <c r="H36" s="58"/>
      <c r="I36" s="4"/>
      <c r="J36" s="4"/>
      <c r="M36" s="108"/>
      <c r="N36" s="108"/>
      <c r="O36" s="108"/>
    </row>
    <row r="37" spans="1:15" ht="14.4" x14ac:dyDescent="0.3">
      <c r="A37" s="1">
        <f t="shared" ref="A37:A38" si="8">LEN(B37)</f>
        <v>5</v>
      </c>
      <c r="B37" s="94" t="s">
        <v>91</v>
      </c>
      <c r="C37" s="92" t="s">
        <v>92</v>
      </c>
      <c r="D37" s="2"/>
      <c r="E37" s="80"/>
      <c r="F37" s="2"/>
      <c r="G37" s="57"/>
      <c r="H37" s="58"/>
      <c r="I37" s="4"/>
      <c r="J37" s="4"/>
      <c r="M37" s="108"/>
      <c r="N37" s="108"/>
      <c r="O37" s="108"/>
    </row>
    <row r="38" spans="1:15" ht="26.4" x14ac:dyDescent="0.3">
      <c r="A38" s="1">
        <f t="shared" si="8"/>
        <v>3</v>
      </c>
      <c r="B38" s="94" t="s">
        <v>93</v>
      </c>
      <c r="C38" s="92" t="s">
        <v>94</v>
      </c>
      <c r="D38" s="2"/>
      <c r="E38" s="80"/>
      <c r="F38" s="2"/>
      <c r="G38" s="57"/>
      <c r="H38" s="58"/>
      <c r="I38" s="4"/>
      <c r="J38" s="4"/>
      <c r="M38" s="108"/>
      <c r="N38" s="108"/>
      <c r="O38" s="108"/>
    </row>
    <row r="39" spans="1:15" ht="14.4" x14ac:dyDescent="0.3">
      <c r="A39" s="1">
        <f>LEN(B39)</f>
        <v>0</v>
      </c>
      <c r="B39" s="18"/>
      <c r="C39" s="5"/>
      <c r="D39" s="74"/>
      <c r="E39" s="2"/>
      <c r="F39" s="33"/>
      <c r="G39" s="33"/>
      <c r="H39" s="33"/>
      <c r="I39" s="4"/>
      <c r="J39" s="4"/>
      <c r="M39" s="108"/>
      <c r="N39" s="108"/>
      <c r="O39" s="108"/>
    </row>
    <row r="40" spans="1:15" ht="16.8" x14ac:dyDescent="0.3">
      <c r="A40" s="32">
        <f>LEN(B40)</f>
        <v>3</v>
      </c>
      <c r="B40" s="81" t="s">
        <v>22</v>
      </c>
      <c r="C40" s="29" t="str">
        <f>CONCATENATE("TOTAL ",B32," ",C32)</f>
        <v>TOTAL 4. revêtement de sol carrelage &amp; etancheite</v>
      </c>
      <c r="D40" s="75"/>
      <c r="E40" s="30"/>
      <c r="F40" s="30"/>
      <c r="G40" s="30"/>
      <c r="H40" s="30"/>
      <c r="I40" s="31"/>
      <c r="J40" s="97">
        <f>SUM(J33:J39)</f>
        <v>0</v>
      </c>
      <c r="M40" s="108"/>
      <c r="N40" s="108"/>
      <c r="O40" s="108"/>
    </row>
    <row r="41" spans="1:15" ht="14.4" x14ac:dyDescent="0.3">
      <c r="A41" s="1">
        <f>LEN(B41)</f>
        <v>0</v>
      </c>
      <c r="B41" s="18"/>
      <c r="C41" s="5"/>
      <c r="D41" s="74"/>
      <c r="E41" s="2"/>
      <c r="F41" s="33"/>
      <c r="G41" s="33"/>
      <c r="H41" s="33"/>
      <c r="I41" s="4"/>
      <c r="J41" s="4"/>
      <c r="M41" s="108"/>
      <c r="N41" s="108"/>
      <c r="O41" s="108"/>
    </row>
    <row r="42" spans="1:15" ht="14.4" x14ac:dyDescent="0.3">
      <c r="A42" s="1">
        <f t="shared" ref="A42:A47" si="9">LEN(B42)</f>
        <v>2</v>
      </c>
      <c r="B42" s="18" t="s">
        <v>14</v>
      </c>
      <c r="C42" s="5" t="s">
        <v>95</v>
      </c>
      <c r="D42" s="74"/>
      <c r="E42" s="2"/>
      <c r="F42" s="33"/>
      <c r="G42" s="33"/>
      <c r="H42" s="33"/>
      <c r="I42" s="4"/>
      <c r="J42" s="4"/>
      <c r="M42" s="108"/>
      <c r="N42" s="108"/>
      <c r="O42" s="108"/>
    </row>
    <row r="43" spans="1:15" ht="26.4" x14ac:dyDescent="0.3">
      <c r="A43" s="1">
        <f>LEN(B43)</f>
        <v>3</v>
      </c>
      <c r="B43" s="94" t="s">
        <v>96</v>
      </c>
      <c r="C43" s="92" t="s">
        <v>97</v>
      </c>
      <c r="D43" s="74"/>
      <c r="E43" s="2"/>
      <c r="F43" s="33"/>
      <c r="G43" s="33"/>
      <c r="H43" s="33"/>
      <c r="I43" s="4"/>
      <c r="J43" s="4"/>
      <c r="M43" s="108"/>
      <c r="N43" s="108"/>
      <c r="O43" s="108"/>
    </row>
    <row r="44" spans="1:15" ht="14.4" x14ac:dyDescent="0.3">
      <c r="A44" s="88">
        <f t="shared" ref="A44" si="10">LEN(B44)</f>
        <v>3</v>
      </c>
      <c r="B44" s="94" t="s">
        <v>98</v>
      </c>
      <c r="C44" s="92" t="s">
        <v>99</v>
      </c>
      <c r="D44" s="74"/>
      <c r="E44" s="80"/>
      <c r="F44" s="2"/>
      <c r="G44" s="2"/>
      <c r="H44" s="2"/>
      <c r="I44" s="4"/>
      <c r="J44" s="4"/>
      <c r="M44" s="108"/>
      <c r="N44" s="108"/>
      <c r="O44" s="108"/>
    </row>
    <row r="45" spans="1:15" ht="14.4" x14ac:dyDescent="0.3">
      <c r="A45" s="1">
        <f t="shared" si="9"/>
        <v>5</v>
      </c>
      <c r="B45" s="94" t="s">
        <v>100</v>
      </c>
      <c r="C45" s="92" t="s">
        <v>101</v>
      </c>
      <c r="D45" s="2"/>
      <c r="E45" s="2"/>
      <c r="F45" s="33"/>
      <c r="G45" s="34"/>
      <c r="H45" s="35"/>
      <c r="I45" s="4"/>
      <c r="J45" s="4"/>
      <c r="M45" s="108"/>
      <c r="N45" s="108"/>
      <c r="O45" s="108"/>
    </row>
    <row r="46" spans="1:15" ht="14.4" x14ac:dyDescent="0.3">
      <c r="A46" s="1">
        <f>LEN(B46)</f>
        <v>5</v>
      </c>
      <c r="B46" s="94" t="s">
        <v>102</v>
      </c>
      <c r="C46" s="92" t="s">
        <v>103</v>
      </c>
      <c r="D46" s="2"/>
      <c r="E46" s="2"/>
      <c r="F46" s="33"/>
      <c r="G46" s="34"/>
      <c r="H46" s="35"/>
      <c r="I46" s="4"/>
      <c r="J46" s="4"/>
      <c r="M46" s="108"/>
      <c r="N46" s="108"/>
      <c r="O46" s="108"/>
    </row>
    <row r="47" spans="1:15" ht="14.4" x14ac:dyDescent="0.3">
      <c r="A47" s="1">
        <f t="shared" si="9"/>
        <v>3</v>
      </c>
      <c r="B47" s="94" t="s">
        <v>104</v>
      </c>
      <c r="C47" s="92" t="s">
        <v>105</v>
      </c>
      <c r="D47" s="2"/>
      <c r="E47" s="2"/>
      <c r="F47" s="33"/>
      <c r="G47" s="34"/>
      <c r="H47" s="35"/>
      <c r="I47" s="4"/>
      <c r="J47" s="4"/>
      <c r="M47" s="108"/>
      <c r="N47" s="108"/>
      <c r="O47" s="108"/>
    </row>
    <row r="48" spans="1:15" ht="14.4" x14ac:dyDescent="0.3">
      <c r="A48" s="1">
        <f>LEN(B48)</f>
        <v>0</v>
      </c>
      <c r="B48" s="18"/>
      <c r="C48" s="5"/>
      <c r="D48" s="74"/>
      <c r="E48" s="2"/>
      <c r="F48" s="33"/>
      <c r="G48" s="33"/>
      <c r="H48" s="33"/>
      <c r="I48" s="4"/>
      <c r="J48" s="4"/>
      <c r="M48" s="108"/>
      <c r="N48" s="108"/>
      <c r="O48" s="108"/>
    </row>
    <row r="49" spans="1:15" ht="16.8" x14ac:dyDescent="0.3">
      <c r="A49" s="32">
        <f>LEN(B49)</f>
        <v>3</v>
      </c>
      <c r="B49" s="82" t="s">
        <v>23</v>
      </c>
      <c r="C49" s="83" t="str">
        <f>CONCATENATE("TOTAL ",B42," ",C42)</f>
        <v>TOTAL 5. revêtement mural &amp; accessoires</v>
      </c>
      <c r="D49" s="84"/>
      <c r="E49" s="85"/>
      <c r="F49" s="85"/>
      <c r="G49" s="85"/>
      <c r="H49" s="85"/>
      <c r="I49" s="86"/>
      <c r="J49" s="87">
        <f>SUBTOTAL(109,J43:J48)</f>
        <v>0</v>
      </c>
      <c r="M49" s="108"/>
      <c r="N49" s="108"/>
      <c r="O49" s="108"/>
    </row>
    <row r="50" spans="1:15" ht="14.4" x14ac:dyDescent="0.3">
      <c r="A50" s="109">
        <f t="shared" ref="A50:A70" si="11">LEN(B50)</f>
        <v>0</v>
      </c>
      <c r="B50" s="94"/>
      <c r="C50" s="99"/>
      <c r="D50" s="98"/>
      <c r="E50" s="100"/>
      <c r="F50" s="90"/>
      <c r="G50" s="90"/>
      <c r="H50" s="90"/>
      <c r="I50" s="91"/>
      <c r="J50" s="91"/>
      <c r="M50" s="108"/>
      <c r="N50" s="108"/>
      <c r="O50" s="108"/>
    </row>
    <row r="51" spans="1:15" ht="14.4" x14ac:dyDescent="0.3">
      <c r="A51" s="109">
        <f t="shared" si="11"/>
        <v>2</v>
      </c>
      <c r="B51" s="94" t="s">
        <v>106</v>
      </c>
      <c r="C51" s="92" t="s">
        <v>147</v>
      </c>
      <c r="D51" s="98"/>
      <c r="E51" s="90"/>
      <c r="F51" s="95"/>
      <c r="G51" s="95"/>
      <c r="H51" s="95"/>
      <c r="I51" s="91"/>
      <c r="J51" s="91"/>
      <c r="M51" s="108"/>
      <c r="N51" s="108"/>
      <c r="O51" s="108"/>
    </row>
    <row r="52" spans="1:15" ht="39.6" x14ac:dyDescent="0.3">
      <c r="A52" s="109">
        <f t="shared" si="11"/>
        <v>3</v>
      </c>
      <c r="B52" s="94" t="s">
        <v>107</v>
      </c>
      <c r="C52" s="92" t="s">
        <v>108</v>
      </c>
      <c r="D52" s="98"/>
      <c r="E52" s="90"/>
      <c r="F52" s="95"/>
      <c r="G52" s="95"/>
      <c r="H52" s="95"/>
      <c r="I52" s="91"/>
      <c r="J52" s="91"/>
      <c r="M52" s="108"/>
      <c r="N52" s="108"/>
      <c r="O52" s="108"/>
    </row>
    <row r="53" spans="1:15" ht="14.4" x14ac:dyDescent="0.3">
      <c r="A53" s="109">
        <f t="shared" si="11"/>
        <v>3</v>
      </c>
      <c r="B53" s="94" t="s">
        <v>109</v>
      </c>
      <c r="C53" s="92" t="s">
        <v>110</v>
      </c>
      <c r="D53" s="98"/>
      <c r="E53" s="100"/>
      <c r="F53" s="90"/>
      <c r="G53" s="90"/>
      <c r="H53" s="90"/>
      <c r="I53" s="91"/>
      <c r="J53" s="91"/>
      <c r="M53" s="108"/>
      <c r="N53" s="108"/>
      <c r="O53" s="108"/>
    </row>
    <row r="54" spans="1:15" ht="14.4" x14ac:dyDescent="0.3">
      <c r="A54" s="109">
        <f t="shared" si="11"/>
        <v>5</v>
      </c>
      <c r="B54" s="94" t="s">
        <v>111</v>
      </c>
      <c r="C54" s="92" t="s">
        <v>112</v>
      </c>
      <c r="D54" s="90"/>
      <c r="E54" s="90"/>
      <c r="F54" s="95"/>
      <c r="G54" s="96"/>
      <c r="H54" s="35"/>
      <c r="I54" s="91"/>
      <c r="J54" s="91"/>
      <c r="M54" s="108"/>
      <c r="N54" s="108"/>
      <c r="O54" s="108"/>
    </row>
    <row r="55" spans="1:15" ht="14.4" x14ac:dyDescent="0.3">
      <c r="A55" s="109">
        <f t="shared" si="11"/>
        <v>5</v>
      </c>
      <c r="B55" s="108" t="s">
        <v>113</v>
      </c>
      <c r="C55" s="108" t="s">
        <v>114</v>
      </c>
      <c r="D55" s="90"/>
      <c r="E55" s="90"/>
      <c r="F55" s="95"/>
      <c r="G55" s="96"/>
      <c r="H55" s="35"/>
      <c r="I55" s="91"/>
      <c r="J55" s="91"/>
      <c r="M55" s="108"/>
      <c r="N55" s="108"/>
      <c r="O55" s="108"/>
    </row>
    <row r="56" spans="1:15" x14ac:dyDescent="0.3">
      <c r="A56" s="109">
        <f t="shared" si="11"/>
        <v>0</v>
      </c>
      <c r="B56" s="94"/>
      <c r="C56" s="92"/>
      <c r="D56" s="90"/>
      <c r="E56" s="90"/>
      <c r="F56" s="95"/>
      <c r="G56" s="96"/>
      <c r="H56" s="35"/>
      <c r="I56" s="91"/>
      <c r="J56" s="91"/>
    </row>
    <row r="57" spans="1:15" x14ac:dyDescent="0.3">
      <c r="A57" s="109">
        <f t="shared" si="11"/>
        <v>0</v>
      </c>
      <c r="B57" s="94"/>
      <c r="C57" s="92"/>
      <c r="D57" s="98"/>
      <c r="E57" s="90"/>
      <c r="F57" s="95"/>
      <c r="G57" s="95"/>
      <c r="H57" s="95"/>
      <c r="I57" s="91"/>
      <c r="J57" s="91"/>
    </row>
    <row r="58" spans="1:15" ht="16.8" x14ac:dyDescent="0.3">
      <c r="A58" s="109">
        <f t="shared" si="11"/>
        <v>3</v>
      </c>
      <c r="B58" s="101" t="s">
        <v>24</v>
      </c>
      <c r="C58" s="102" t="str">
        <f>CONCATENATE("TOTAL ",B51," ",C51)</f>
        <v>TOTAL 6. revêtement de sol souple collé</v>
      </c>
      <c r="D58" s="103"/>
      <c r="E58" s="104"/>
      <c r="F58" s="104"/>
      <c r="G58" s="104"/>
      <c r="H58" s="104"/>
      <c r="I58" s="105"/>
      <c r="J58" s="106">
        <f>SUBTOTAL(109,J52:J57)</f>
        <v>0</v>
      </c>
    </row>
    <row r="59" spans="1:15" x14ac:dyDescent="0.3">
      <c r="A59" s="109">
        <f t="shared" si="11"/>
        <v>0</v>
      </c>
      <c r="B59" s="94"/>
      <c r="C59" s="99"/>
      <c r="D59" s="98"/>
      <c r="E59" s="100"/>
      <c r="F59" s="90"/>
      <c r="G59" s="90"/>
      <c r="H59" s="90"/>
      <c r="I59" s="91"/>
      <c r="J59" s="91"/>
    </row>
    <row r="60" spans="1:15" x14ac:dyDescent="0.3">
      <c r="A60" s="109">
        <f t="shared" si="11"/>
        <v>2</v>
      </c>
      <c r="B60" s="94" t="s">
        <v>115</v>
      </c>
      <c r="C60" s="92" t="s">
        <v>116</v>
      </c>
      <c r="D60" s="98"/>
      <c r="E60" s="90"/>
      <c r="F60" s="95"/>
      <c r="G60" s="95"/>
      <c r="H60" s="95"/>
      <c r="I60" s="91"/>
      <c r="J60" s="91"/>
    </row>
    <row r="61" spans="1:15" ht="26.4" x14ac:dyDescent="0.3">
      <c r="A61" s="109">
        <f t="shared" si="11"/>
        <v>3</v>
      </c>
      <c r="B61" s="94" t="s">
        <v>117</v>
      </c>
      <c r="C61" s="92" t="s">
        <v>118</v>
      </c>
      <c r="D61" s="98"/>
      <c r="E61" s="90"/>
      <c r="F61" s="95"/>
      <c r="G61" s="95"/>
      <c r="H61" s="95"/>
      <c r="I61" s="91"/>
      <c r="J61" s="91"/>
    </row>
    <row r="62" spans="1:15" ht="26.4" x14ac:dyDescent="0.3">
      <c r="A62" s="109">
        <f t="shared" si="11"/>
        <v>3</v>
      </c>
      <c r="B62" s="94" t="s">
        <v>119</v>
      </c>
      <c r="C62" s="92" t="s">
        <v>120</v>
      </c>
      <c r="D62" s="98"/>
      <c r="E62" s="100"/>
      <c r="F62" s="90"/>
      <c r="G62" s="90"/>
      <c r="H62" s="90"/>
      <c r="I62" s="91"/>
      <c r="J62" s="91"/>
    </row>
    <row r="63" spans="1:15" ht="14.4" x14ac:dyDescent="0.3">
      <c r="A63" s="109">
        <f t="shared" si="11"/>
        <v>5</v>
      </c>
      <c r="B63" s="108" t="s">
        <v>121</v>
      </c>
      <c r="C63" s="108" t="s">
        <v>122</v>
      </c>
      <c r="D63" s="90"/>
      <c r="E63" s="90"/>
      <c r="F63" s="95"/>
      <c r="G63" s="96"/>
      <c r="H63" s="35"/>
      <c r="I63" s="91"/>
      <c r="J63" s="91"/>
    </row>
    <row r="64" spans="1:15" x14ac:dyDescent="0.3">
      <c r="A64" s="109">
        <f t="shared" si="11"/>
        <v>5</v>
      </c>
      <c r="B64" s="94" t="s">
        <v>123</v>
      </c>
      <c r="C64" s="92" t="s">
        <v>124</v>
      </c>
      <c r="D64" s="90"/>
      <c r="E64" s="90"/>
      <c r="F64" s="95"/>
      <c r="G64" s="96"/>
      <c r="H64" s="35"/>
      <c r="I64" s="91"/>
      <c r="J64" s="91"/>
    </row>
    <row r="65" spans="1:10" x14ac:dyDescent="0.3">
      <c r="A65" s="109">
        <f t="shared" si="11"/>
        <v>0</v>
      </c>
      <c r="B65" s="94"/>
      <c r="C65" s="92"/>
      <c r="D65" s="90"/>
      <c r="E65" s="90"/>
      <c r="F65" s="95"/>
      <c r="G65" s="96"/>
      <c r="H65" s="35"/>
      <c r="I65" s="91"/>
      <c r="J65" s="91"/>
    </row>
    <row r="66" spans="1:10" x14ac:dyDescent="0.3">
      <c r="A66" s="109">
        <f t="shared" si="11"/>
        <v>0</v>
      </c>
      <c r="B66" s="94"/>
      <c r="C66" s="92"/>
      <c r="D66" s="98"/>
      <c r="E66" s="90"/>
      <c r="F66" s="95"/>
      <c r="G66" s="95"/>
      <c r="H66" s="95"/>
      <c r="I66" s="91"/>
      <c r="J66" s="91"/>
    </row>
    <row r="67" spans="1:10" ht="16.8" x14ac:dyDescent="0.3">
      <c r="A67" s="109">
        <f t="shared" si="11"/>
        <v>3</v>
      </c>
      <c r="B67" s="101" t="s">
        <v>146</v>
      </c>
      <c r="C67" s="102" t="str">
        <f>CONCATENATE("TOTAL ",B60," ",C60)</f>
        <v>TOTAL 7. revêtement de sol textile</v>
      </c>
      <c r="D67" s="103"/>
      <c r="E67" s="104"/>
      <c r="F67" s="104"/>
      <c r="G67" s="104"/>
      <c r="H67" s="104"/>
      <c r="I67" s="105"/>
      <c r="J67" s="106">
        <f>SUBTOTAL(109,J61:J66)</f>
        <v>0</v>
      </c>
    </row>
    <row r="68" spans="1:10" x14ac:dyDescent="0.3">
      <c r="A68" s="109">
        <f t="shared" si="11"/>
        <v>0</v>
      </c>
      <c r="B68" s="94"/>
      <c r="C68" s="99"/>
      <c r="D68" s="98"/>
      <c r="E68" s="100"/>
      <c r="F68" s="90"/>
      <c r="G68" s="90"/>
      <c r="H68" s="90"/>
      <c r="I68" s="91"/>
      <c r="J68" s="91"/>
    </row>
    <row r="69" spans="1:10" x14ac:dyDescent="0.3">
      <c r="A69" s="109">
        <f t="shared" si="11"/>
        <v>2</v>
      </c>
      <c r="B69" s="94" t="s">
        <v>125</v>
      </c>
      <c r="C69" s="92" t="s">
        <v>126</v>
      </c>
      <c r="D69" s="98"/>
      <c r="E69" s="90"/>
      <c r="F69" s="95"/>
      <c r="G69" s="95"/>
      <c r="H69" s="95"/>
      <c r="I69" s="91"/>
      <c r="J69" s="91"/>
    </row>
    <row r="70" spans="1:10" x14ac:dyDescent="0.3">
      <c r="A70" s="109">
        <f t="shared" si="11"/>
        <v>3</v>
      </c>
      <c r="B70" s="94" t="s">
        <v>127</v>
      </c>
      <c r="C70" s="92" t="s">
        <v>128</v>
      </c>
      <c r="D70" s="98"/>
      <c r="E70" s="90"/>
      <c r="F70" s="95"/>
      <c r="G70" s="95"/>
      <c r="H70" s="95"/>
      <c r="I70" s="91"/>
      <c r="J70" s="91"/>
    </row>
    <row r="71" spans="1:10" ht="28.8" x14ac:dyDescent="0.3">
      <c r="A71" s="109">
        <f t="shared" ref="A71:A86" si="12">LEN(B71)</f>
        <v>3</v>
      </c>
      <c r="B71" s="108" t="s">
        <v>129</v>
      </c>
      <c r="C71" s="112" t="s">
        <v>130</v>
      </c>
      <c r="D71" s="98"/>
      <c r="E71" s="100"/>
      <c r="F71" s="90"/>
      <c r="G71" s="90"/>
      <c r="H71" s="90"/>
      <c r="I71" s="91"/>
      <c r="J71" s="91"/>
    </row>
    <row r="72" spans="1:10" x14ac:dyDescent="0.3">
      <c r="A72" s="109">
        <f t="shared" si="12"/>
        <v>3</v>
      </c>
      <c r="B72" s="94" t="s">
        <v>131</v>
      </c>
      <c r="C72" s="92" t="s">
        <v>132</v>
      </c>
      <c r="D72" s="90"/>
      <c r="E72" s="90"/>
      <c r="F72" s="95"/>
      <c r="G72" s="96"/>
      <c r="H72" s="35"/>
      <c r="I72" s="91"/>
      <c r="J72" s="91"/>
    </row>
    <row r="73" spans="1:10" x14ac:dyDescent="0.3">
      <c r="A73" s="109">
        <f t="shared" si="12"/>
        <v>3</v>
      </c>
      <c r="B73" s="94" t="s">
        <v>133</v>
      </c>
      <c r="C73" s="92" t="s">
        <v>134</v>
      </c>
      <c r="D73" s="90"/>
      <c r="E73" s="90"/>
      <c r="F73" s="95"/>
      <c r="G73" s="96"/>
      <c r="H73" s="35"/>
      <c r="I73" s="91"/>
      <c r="J73" s="91"/>
    </row>
    <row r="74" spans="1:10" ht="14.4" x14ac:dyDescent="0.3">
      <c r="A74" s="109">
        <f t="shared" si="12"/>
        <v>3</v>
      </c>
      <c r="B74" s="108" t="s">
        <v>135</v>
      </c>
      <c r="C74" s="108" t="s">
        <v>136</v>
      </c>
      <c r="D74" s="90"/>
      <c r="E74" s="90"/>
      <c r="F74" s="95"/>
      <c r="G74" s="96"/>
      <c r="H74" s="35"/>
      <c r="I74" s="91"/>
      <c r="J74" s="91"/>
    </row>
    <row r="75" spans="1:10" x14ac:dyDescent="0.3">
      <c r="A75" s="109">
        <f t="shared" si="12"/>
        <v>0</v>
      </c>
      <c r="B75" s="94"/>
      <c r="C75" s="92"/>
      <c r="D75" s="98"/>
      <c r="E75" s="90"/>
      <c r="F75" s="95"/>
      <c r="G75" s="95"/>
      <c r="H75" s="95"/>
      <c r="I75" s="91"/>
      <c r="J75" s="91"/>
    </row>
    <row r="76" spans="1:10" ht="16.8" x14ac:dyDescent="0.3">
      <c r="A76" s="109">
        <f t="shared" si="12"/>
        <v>3</v>
      </c>
      <c r="B76" s="101" t="s">
        <v>145</v>
      </c>
      <c r="C76" s="102" t="str">
        <f>CONCATENATE("TOTAL ",B69," ",C69)</f>
        <v>TOTAL 8. equipements et accessoires de sol</v>
      </c>
      <c r="D76" s="103"/>
      <c r="E76" s="104"/>
      <c r="F76" s="104"/>
      <c r="G76" s="104"/>
      <c r="H76" s="104"/>
      <c r="I76" s="105"/>
      <c r="J76" s="106">
        <f>SUBTOTAL(109,J70:J75)</f>
        <v>0</v>
      </c>
    </row>
    <row r="77" spans="1:10" x14ac:dyDescent="0.3">
      <c r="A77" s="109">
        <f t="shared" si="12"/>
        <v>0</v>
      </c>
      <c r="B77" s="94"/>
      <c r="C77" s="99"/>
      <c r="D77" s="98"/>
      <c r="E77" s="100"/>
      <c r="F77" s="90"/>
      <c r="G77" s="90"/>
      <c r="H77" s="90"/>
      <c r="I77" s="91"/>
      <c r="J77" s="91"/>
    </row>
    <row r="78" spans="1:10" x14ac:dyDescent="0.3">
      <c r="A78" s="109">
        <f t="shared" si="12"/>
        <v>2</v>
      </c>
      <c r="B78" s="94" t="s">
        <v>137</v>
      </c>
      <c r="C78" s="92" t="s">
        <v>138</v>
      </c>
      <c r="D78" s="98"/>
      <c r="E78" s="90"/>
      <c r="F78" s="95"/>
      <c r="G78" s="95"/>
      <c r="H78" s="95"/>
      <c r="I78" s="91"/>
      <c r="J78" s="91"/>
    </row>
    <row r="79" spans="1:10" x14ac:dyDescent="0.3">
      <c r="A79" s="109">
        <f t="shared" si="12"/>
        <v>3</v>
      </c>
      <c r="B79" s="94" t="s">
        <v>139</v>
      </c>
      <c r="C79" s="92" t="s">
        <v>140</v>
      </c>
      <c r="D79" s="98"/>
      <c r="E79" s="90"/>
      <c r="F79" s="95"/>
      <c r="G79" s="95"/>
      <c r="H79" s="95"/>
      <c r="I79" s="91"/>
      <c r="J79" s="91"/>
    </row>
    <row r="80" spans="1:10" ht="14.4" x14ac:dyDescent="0.3">
      <c r="A80" s="109">
        <f t="shared" si="12"/>
        <v>5</v>
      </c>
      <c r="B80" s="108" t="s">
        <v>141</v>
      </c>
      <c r="C80" s="108" t="s">
        <v>142</v>
      </c>
      <c r="D80" s="98"/>
      <c r="E80" s="100"/>
      <c r="F80" s="90"/>
      <c r="G80" s="90"/>
      <c r="H80" s="90"/>
      <c r="I80" s="91"/>
      <c r="J80" s="91"/>
    </row>
    <row r="81" spans="1:14" ht="26.4" x14ac:dyDescent="0.3">
      <c r="A81" s="109">
        <f t="shared" si="12"/>
        <v>5</v>
      </c>
      <c r="B81" s="94" t="s">
        <v>143</v>
      </c>
      <c r="C81" s="92" t="s">
        <v>144</v>
      </c>
      <c r="D81" s="90"/>
      <c r="E81" s="90"/>
      <c r="F81" s="95"/>
      <c r="G81" s="96"/>
      <c r="H81" s="35"/>
      <c r="I81" s="91"/>
      <c r="J81" s="91"/>
    </row>
    <row r="82" spans="1:14" x14ac:dyDescent="0.3">
      <c r="A82" s="109">
        <f t="shared" si="12"/>
        <v>0</v>
      </c>
      <c r="B82" s="94"/>
      <c r="C82" s="92"/>
      <c r="D82" s="90"/>
      <c r="E82" s="90"/>
      <c r="F82" s="95"/>
      <c r="G82" s="96"/>
      <c r="H82" s="35"/>
      <c r="I82" s="91"/>
      <c r="J82" s="91"/>
    </row>
    <row r="83" spans="1:14" x14ac:dyDescent="0.3">
      <c r="A83" s="109">
        <f t="shared" si="12"/>
        <v>0</v>
      </c>
      <c r="B83" s="94"/>
      <c r="C83" s="92"/>
      <c r="D83" s="90"/>
      <c r="E83" s="90"/>
      <c r="F83" s="95"/>
      <c r="G83" s="96"/>
      <c r="H83" s="35"/>
      <c r="I83" s="91"/>
      <c r="J83" s="91"/>
    </row>
    <row r="84" spans="1:14" x14ac:dyDescent="0.3">
      <c r="A84" s="109">
        <f t="shared" si="12"/>
        <v>0</v>
      </c>
      <c r="B84" s="94"/>
      <c r="C84" s="92"/>
      <c r="D84" s="98"/>
      <c r="E84" s="90"/>
      <c r="F84" s="95"/>
      <c r="G84" s="95"/>
      <c r="H84" s="95"/>
      <c r="I84" s="91"/>
      <c r="J84" s="91"/>
    </row>
    <row r="85" spans="1:14" ht="16.8" x14ac:dyDescent="0.3">
      <c r="A85" s="109">
        <f t="shared" si="12"/>
        <v>3</v>
      </c>
      <c r="B85" s="101" t="s">
        <v>148</v>
      </c>
      <c r="C85" s="102" t="str">
        <f>CONCATENATE("TOTAL ",B78," ",C78)</f>
        <v>TOTAL 9. nettoyage de fin de chantier</v>
      </c>
      <c r="D85" s="103"/>
      <c r="E85" s="104"/>
      <c r="F85" s="104"/>
      <c r="G85" s="104"/>
      <c r="H85" s="104"/>
      <c r="I85" s="105"/>
      <c r="J85" s="106">
        <f>SUBTOTAL(109,J79:J84)</f>
        <v>0</v>
      </c>
    </row>
    <row r="86" spans="1:14" x14ac:dyDescent="0.3">
      <c r="A86" s="109">
        <f t="shared" si="12"/>
        <v>0</v>
      </c>
      <c r="B86" s="94"/>
      <c r="C86" s="99"/>
      <c r="D86" s="98"/>
      <c r="E86" s="100"/>
      <c r="F86" s="90"/>
      <c r="G86" s="90"/>
      <c r="H86" s="90"/>
      <c r="I86" s="91"/>
      <c r="J86" s="91"/>
    </row>
    <row r="87" spans="1:14" x14ac:dyDescent="0.3">
      <c r="A87" s="1">
        <f t="shared" ref="A87:A90" si="13">LEN(B87)</f>
        <v>0</v>
      </c>
      <c r="B87" s="18"/>
      <c r="C87" s="5"/>
      <c r="D87" s="74"/>
      <c r="E87" s="2"/>
      <c r="F87" s="33"/>
      <c r="G87" s="33"/>
      <c r="H87" s="33"/>
      <c r="I87" s="4"/>
      <c r="J87" s="4"/>
    </row>
    <row r="88" spans="1:14" x14ac:dyDescent="0.3">
      <c r="A88" s="26">
        <f t="shared" si="13"/>
        <v>0</v>
      </c>
      <c r="B88" s="22"/>
      <c r="C88" s="27" t="s">
        <v>44</v>
      </c>
      <c r="D88" s="78"/>
      <c r="E88" s="23"/>
      <c r="F88" s="23"/>
      <c r="G88" s="23"/>
      <c r="H88" s="23"/>
      <c r="I88" s="24"/>
      <c r="J88" s="39">
        <f>J85+J76+J67+J58+J49+J40+J29+J21+J9</f>
        <v>0</v>
      </c>
    </row>
    <row r="89" spans="1:14" ht="28.8" x14ac:dyDescent="0.3">
      <c r="A89" s="1">
        <f t="shared" si="13"/>
        <v>0</v>
      </c>
      <c r="B89" s="18"/>
      <c r="C89" s="110" t="s">
        <v>43</v>
      </c>
      <c r="D89" s="74"/>
      <c r="E89" s="2"/>
      <c r="F89" s="33"/>
      <c r="G89" s="33"/>
      <c r="H89" s="33"/>
      <c r="I89" s="4"/>
      <c r="J89" s="4"/>
      <c r="L89" s="56"/>
      <c r="M89" s="56"/>
      <c r="N89" s="56"/>
    </row>
    <row r="90" spans="1:14" x14ac:dyDescent="0.3">
      <c r="A90" s="64">
        <f t="shared" si="13"/>
        <v>0</v>
      </c>
      <c r="B90" s="59"/>
      <c r="C90" s="60"/>
      <c r="D90" s="77"/>
      <c r="E90" s="61"/>
      <c r="F90" s="62"/>
      <c r="G90" s="62"/>
      <c r="H90" s="62"/>
      <c r="I90" s="63"/>
      <c r="J90" s="63"/>
      <c r="L90" s="56"/>
      <c r="M90" s="56"/>
      <c r="N90" s="56"/>
    </row>
    <row r="98" spans="12:14" x14ac:dyDescent="0.3">
      <c r="L98" s="56"/>
      <c r="M98" s="56"/>
      <c r="N98" s="56"/>
    </row>
    <row r="110" spans="12:14" x14ac:dyDescent="0.3">
      <c r="L110" s="56"/>
      <c r="M110" s="56"/>
      <c r="N110" s="56"/>
    </row>
    <row r="112" spans="12:14" x14ac:dyDescent="0.3">
      <c r="L112" s="56"/>
      <c r="M112" s="56"/>
      <c r="N112" s="56"/>
    </row>
  </sheetData>
  <phoneticPr fontId="20" type="noConversion"/>
  <conditionalFormatting sqref="A2:J11 A12:A19 A20:C20 E12:J20 A21:J23 A24:A27 D24:J27 A56:J60 A52:A55 D52:J55 A61:A64 D61:J64 A65:J69 A75:J78 A70:A74 D70:J74 A79:A81 D79:J81 A82:J90 A28:J51">
    <cfRule type="expression" dxfId="36" priority="152">
      <formula>$A2=4</formula>
    </cfRule>
    <cfRule type="expression" dxfId="35" priority="153">
      <formula>$A2=3</formula>
    </cfRule>
    <cfRule type="expression" dxfId="34" priority="154">
      <formula>$A2=2</formula>
    </cfRule>
  </conditionalFormatting>
  <conditionalFormatting sqref="B12:C19">
    <cfRule type="expression" dxfId="33" priority="25">
      <formula>$A12=4</formula>
    </cfRule>
    <cfRule type="expression" dxfId="32" priority="26">
      <formula>$A12=3</formula>
    </cfRule>
    <cfRule type="expression" dxfId="31" priority="27">
      <formula>$A12=2</formula>
    </cfRule>
  </conditionalFormatting>
  <conditionalFormatting sqref="D12:D20">
    <cfRule type="expression" dxfId="30" priority="22">
      <formula>$A12=4</formula>
    </cfRule>
    <cfRule type="expression" dxfId="29" priority="23">
      <formula>$A12=3</formula>
    </cfRule>
    <cfRule type="expression" dxfId="28" priority="24">
      <formula>$A12=2</formula>
    </cfRule>
  </conditionalFormatting>
  <conditionalFormatting sqref="B24:C27">
    <cfRule type="expression" dxfId="27" priority="19">
      <formula>$A24=4</formula>
    </cfRule>
    <cfRule type="expression" dxfId="26" priority="20">
      <formula>$A24=3</formula>
    </cfRule>
    <cfRule type="expression" dxfId="25" priority="21">
      <formula>$A24=2</formula>
    </cfRule>
  </conditionalFormatting>
  <conditionalFormatting sqref="B52:C54">
    <cfRule type="expression" dxfId="24" priority="10">
      <formula>$A52=4</formula>
    </cfRule>
    <cfRule type="expression" dxfId="23" priority="11">
      <formula>$A52=3</formula>
    </cfRule>
    <cfRule type="expression" dxfId="22" priority="12">
      <formula>$A52=2</formula>
    </cfRule>
  </conditionalFormatting>
  <conditionalFormatting sqref="B61:C62 B64:C64">
    <cfRule type="expression" dxfId="21" priority="7">
      <formula>$A61=4</formula>
    </cfRule>
    <cfRule type="expression" dxfId="20" priority="8">
      <formula>$A61=3</formula>
    </cfRule>
    <cfRule type="expression" dxfId="19" priority="9">
      <formula>$A61=2</formula>
    </cfRule>
  </conditionalFormatting>
  <conditionalFormatting sqref="B70:C70 B72:C73">
    <cfRule type="expression" dxfId="18" priority="4">
      <formula>$A70=4</formula>
    </cfRule>
    <cfRule type="expression" dxfId="17" priority="5">
      <formula>$A70=3</formula>
    </cfRule>
    <cfRule type="expression" dxfId="16" priority="6">
      <formula>$A70=2</formula>
    </cfRule>
  </conditionalFormatting>
  <conditionalFormatting sqref="B79:C79 B81:C81">
    <cfRule type="expression" dxfId="15" priority="1">
      <formula>$A79=4</formula>
    </cfRule>
    <cfRule type="expression" dxfId="14" priority="2">
      <formula>$A79=3</formula>
    </cfRule>
    <cfRule type="expression" dxfId="13" priority="3">
      <formula>$A79=2</formula>
    </cfRule>
  </conditionalFormatting>
  <printOptions horizontalCentered="1"/>
  <pageMargins left="0.59055118110236227" right="0.39370078740157483" top="0.98425196850393704" bottom="0.59055118110236227" header="0.19685039370078741" footer="0.19685039370078741"/>
  <pageSetup paperSize="9" scale="91" fitToHeight="0" orientation="portrait" r:id="rId1"/>
  <headerFooter>
    <oddHeader>&amp;L&amp;G&amp;C&amp;"-,Gras italique"&amp;9FUSION&amp;R&amp;9Affaire : 2025 05 02
Phase : DCE
Date : janvier 2026</oddHeader>
    <oddFooter>&amp;L&amp;"-,Gras"&amp;9LOT N°03&amp;R&amp;9Page &amp;P / &amp;N</oddFoot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013E6-6C0B-4F9D-B8EA-503AABCC6302}">
  <dimension ref="A1:F21"/>
  <sheetViews>
    <sheetView tabSelected="1" view="pageLayout" topLeftCell="A34" zoomScaleNormal="100" zoomScaleSheetLayoutView="100" workbookViewId="0">
      <selection activeCell="B51" sqref="B51"/>
    </sheetView>
  </sheetViews>
  <sheetFormatPr baseColWidth="10" defaultColWidth="11.5546875" defaultRowHeight="14.4" x14ac:dyDescent="0.3"/>
  <cols>
    <col min="1" max="1" width="6" style="7" customWidth="1"/>
    <col min="2" max="2" width="45.33203125" style="7" customWidth="1"/>
    <col min="3" max="3" width="28.88671875" style="7" customWidth="1"/>
    <col min="4" max="4" width="12.6640625" style="7" customWidth="1"/>
    <col min="5" max="5" width="13.33203125" style="7" bestFit="1" customWidth="1"/>
    <col min="6" max="16384" width="11.5546875" style="7"/>
  </cols>
  <sheetData>
    <row r="1" spans="1:6" x14ac:dyDescent="0.3">
      <c r="A1" s="120" t="s">
        <v>6</v>
      </c>
      <c r="B1" s="120"/>
      <c r="C1" s="120"/>
      <c r="D1" s="120"/>
    </row>
    <row r="2" spans="1:6" x14ac:dyDescent="0.3">
      <c r="A2" s="120"/>
      <c r="B2" s="120"/>
      <c r="C2" s="120"/>
      <c r="D2" s="120"/>
    </row>
    <row r="3" spans="1:6" x14ac:dyDescent="0.3">
      <c r="A3" s="8"/>
      <c r="B3" s="9"/>
      <c r="C3" s="10"/>
      <c r="D3" s="11"/>
    </row>
    <row r="4" spans="1:6" x14ac:dyDescent="0.3">
      <c r="A4" s="8"/>
      <c r="B4" s="8"/>
      <c r="C4" s="8"/>
      <c r="D4" s="8"/>
    </row>
    <row r="5" spans="1:6" x14ac:dyDescent="0.3">
      <c r="A5" s="8" t="s">
        <v>10</v>
      </c>
      <c r="B5" s="36" t="str">
        <f>VLOOKUP(A5,FUSION!$B$1:$J$91,2,FALSE)</f>
        <v>PRESCRIPTIONS GENERALES</v>
      </c>
      <c r="C5" s="11"/>
      <c r="D5" s="6">
        <f>VLOOKUP(E5,FUSION!$B$1:$J$91,9,FALSE)</f>
        <v>0</v>
      </c>
      <c r="E5" s="7" t="s">
        <v>19</v>
      </c>
    </row>
    <row r="6" spans="1:6" x14ac:dyDescent="0.3">
      <c r="A6" s="8" t="s">
        <v>11</v>
      </c>
      <c r="B6" s="36" t="str">
        <f>VLOOKUP(A6,FUSION!$B$1:$J$91,2,FALSE)</f>
        <v>peintures interieures</v>
      </c>
      <c r="C6" s="11"/>
      <c r="D6" s="6">
        <f>VLOOKUP(E6,FUSION!$B$1:$J$91,9,FALSE)</f>
        <v>0</v>
      </c>
      <c r="E6" s="7" t="s">
        <v>20</v>
      </c>
    </row>
    <row r="7" spans="1:6" x14ac:dyDescent="0.3">
      <c r="A7" s="8" t="s">
        <v>12</v>
      </c>
      <c r="B7" s="36" t="str">
        <f>VLOOKUP(A7,FUSION!$B$1:$J$91,2,FALSE)</f>
        <v>démolitions et reprises de sol</v>
      </c>
      <c r="C7" s="11"/>
      <c r="D7" s="6">
        <f>VLOOKUP(E7,FUSION!$B$1:$J$91,9,FALSE)</f>
        <v>0</v>
      </c>
      <c r="E7" s="7" t="s">
        <v>21</v>
      </c>
    </row>
    <row r="8" spans="1:6" x14ac:dyDescent="0.3">
      <c r="A8" s="8" t="s">
        <v>13</v>
      </c>
      <c r="B8" s="36" t="str">
        <f>VLOOKUP(A8,FUSION!$B$1:$J$91,2,FALSE)</f>
        <v>revêtement de sol carrelage &amp; etancheite</v>
      </c>
      <c r="C8" s="11"/>
      <c r="D8" s="6">
        <f>VLOOKUP(E8,FUSION!$B$1:$J$91,9,FALSE)</f>
        <v>0</v>
      </c>
      <c r="E8" s="7" t="s">
        <v>22</v>
      </c>
    </row>
    <row r="9" spans="1:6" x14ac:dyDescent="0.3">
      <c r="A9" s="8" t="s">
        <v>14</v>
      </c>
      <c r="B9" s="36" t="str">
        <f>VLOOKUP(A9,FUSION!$B$1:$J$91,2,FALSE)</f>
        <v>revêtement mural &amp; accessoires</v>
      </c>
      <c r="C9" s="11"/>
      <c r="D9" s="6">
        <f>VLOOKUP(E9,FUSION!$B$1:$J$91,9,FALSE)</f>
        <v>0</v>
      </c>
      <c r="E9" s="7" t="s">
        <v>23</v>
      </c>
    </row>
    <row r="10" spans="1:6" x14ac:dyDescent="0.3">
      <c r="A10" s="8" t="s">
        <v>106</v>
      </c>
      <c r="B10" s="36" t="str">
        <f>VLOOKUP(A10,FUSION!$B$1:$J$91,2,FALSE)</f>
        <v>revêtement de sol souple collé</v>
      </c>
      <c r="C10" s="11"/>
      <c r="D10" s="6">
        <f>VLOOKUP(E10,FUSION!$B$1:$J$91,9,FALSE)</f>
        <v>0</v>
      </c>
      <c r="E10" s="7" t="s">
        <v>24</v>
      </c>
    </row>
    <row r="11" spans="1:6" s="93" customFormat="1" x14ac:dyDescent="0.3">
      <c r="A11" s="8" t="s">
        <v>115</v>
      </c>
      <c r="B11" s="36" t="str">
        <f>VLOOKUP(A11,FUSION!$B$1:$J$91,2,FALSE)</f>
        <v>revêtement de sol textile</v>
      </c>
      <c r="C11" s="11"/>
      <c r="D11" s="6">
        <f>VLOOKUP(E11,FUSION!$B$1:$J$91,9,FALSE)</f>
        <v>0</v>
      </c>
      <c r="E11" s="93" t="s">
        <v>146</v>
      </c>
    </row>
    <row r="12" spans="1:6" s="93" customFormat="1" x14ac:dyDescent="0.3">
      <c r="A12" s="8" t="s">
        <v>125</v>
      </c>
      <c r="B12" s="36" t="str">
        <f>VLOOKUP(A12,FUSION!$B$1:$J$91,2,FALSE)</f>
        <v>equipements et accessoires de sol</v>
      </c>
      <c r="C12" s="11"/>
      <c r="D12" s="6">
        <f>VLOOKUP(E12,FUSION!$B$1:$J$91,9,FALSE)</f>
        <v>0</v>
      </c>
      <c r="E12" s="93" t="s">
        <v>145</v>
      </c>
    </row>
    <row r="13" spans="1:6" s="93" customFormat="1" x14ac:dyDescent="0.3">
      <c r="A13" s="8" t="s">
        <v>137</v>
      </c>
      <c r="B13" s="36" t="str">
        <f>VLOOKUP(A13,FUSION!$B$1:$J$91,2,FALSE)</f>
        <v>nettoyage de fin de chantier</v>
      </c>
      <c r="C13" s="11"/>
      <c r="D13" s="6">
        <f>VLOOKUP(E13,FUSION!$B$1:$J$91,9,FALSE)</f>
        <v>0</v>
      </c>
      <c r="E13" s="93" t="s">
        <v>148</v>
      </c>
    </row>
    <row r="14" spans="1:6" x14ac:dyDescent="0.3">
      <c r="A14" s="8"/>
      <c r="B14" s="36"/>
      <c r="C14" s="11"/>
      <c r="D14" s="6"/>
    </row>
    <row r="15" spans="1:6" x14ac:dyDescent="0.3">
      <c r="A15" s="8"/>
      <c r="B15" s="36"/>
      <c r="C15" s="11"/>
      <c r="D15" s="6"/>
    </row>
    <row r="16" spans="1:6" x14ac:dyDescent="0.3">
      <c r="A16" s="8"/>
      <c r="B16" s="9"/>
      <c r="C16" s="11"/>
      <c r="D16" s="12"/>
      <c r="E16" s="53"/>
      <c r="F16" s="53"/>
    </row>
    <row r="17" spans="1:6" x14ac:dyDescent="0.3">
      <c r="A17" s="8"/>
      <c r="B17" s="121" t="s">
        <v>7</v>
      </c>
      <c r="C17" s="121"/>
      <c r="D17" s="13">
        <f>SUM(D5:D16)</f>
        <v>0</v>
      </c>
      <c r="E17" s="54"/>
      <c r="F17" s="55"/>
    </row>
    <row r="18" spans="1:6" x14ac:dyDescent="0.3">
      <c r="A18" s="8"/>
      <c r="B18" s="37"/>
      <c r="C18" s="37" t="s">
        <v>8</v>
      </c>
      <c r="D18" s="13">
        <f>D17*0.2</f>
        <v>0</v>
      </c>
    </row>
    <row r="19" spans="1:6" x14ac:dyDescent="0.3">
      <c r="A19" s="8"/>
      <c r="B19" s="121" t="s">
        <v>9</v>
      </c>
      <c r="C19" s="121"/>
      <c r="D19" s="13">
        <f>D18+D17</f>
        <v>0</v>
      </c>
    </row>
    <row r="20" spans="1:6" x14ac:dyDescent="0.3">
      <c r="A20" s="8"/>
      <c r="B20" s="37"/>
      <c r="C20" s="37"/>
      <c r="D20" s="13"/>
    </row>
    <row r="21" spans="1:6" x14ac:dyDescent="0.3">
      <c r="A21" s="14"/>
      <c r="B21" s="15"/>
      <c r="C21" s="16"/>
      <c r="D21" s="17"/>
    </row>
  </sheetData>
  <mergeCells count="3">
    <mergeCell ref="A1:D2"/>
    <mergeCell ref="B17:C17"/>
    <mergeCell ref="B19:C19"/>
  </mergeCells>
  <printOptions horizontalCentered="1"/>
  <pageMargins left="0.59055118110236227" right="0.39370078740157483" top="0.98425196850393704" bottom="0.59055118110236227" header="0.19685039370078741" footer="0.19685039370078741"/>
  <pageSetup paperSize="9" scale="86" orientation="portrait" r:id="rId1"/>
  <headerFooter>
    <oddHeader>&amp;L&amp;G&amp;C&amp;9fusion&amp;R&amp;9Affaire : 2025 05 02
Phase : DCE
Date : janvier 2026</oddHeader>
    <oddFooter>&amp;L&amp;"-,Gras"&amp;9LOT N°03&amp;R&amp;9Page 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8</vt:i4>
      </vt:variant>
    </vt:vector>
  </HeadingPairs>
  <TitlesOfParts>
    <vt:vector size="11" baseType="lpstr">
      <vt:lpstr>PG</vt:lpstr>
      <vt:lpstr>FUSION</vt:lpstr>
      <vt:lpstr>RGF</vt:lpstr>
      <vt:lpstr>FUSION!Impression_des_titres</vt:lpstr>
      <vt:lpstr>FUSION!Print_Area</vt:lpstr>
      <vt:lpstr>PG!Print_Area</vt:lpstr>
      <vt:lpstr>RGF!Print_Area</vt:lpstr>
      <vt:lpstr>FUSION!Print_Titles</vt:lpstr>
      <vt:lpstr>RGF!Print_Titles</vt:lpstr>
      <vt:lpstr>FUSION!Zone_d_impression</vt:lpstr>
      <vt:lpstr>RGF!Zone_d_impression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Benoit PELTIER</dc:creator>
  <cp:lastModifiedBy>Vincent COLLIOT</cp:lastModifiedBy>
  <cp:lastPrinted>2026-01-30T09:49:19Z</cp:lastPrinted>
  <dcterms:created xsi:type="dcterms:W3CDTF">2022-04-25T12:02:36Z</dcterms:created>
  <dcterms:modified xsi:type="dcterms:W3CDTF">2026-01-30T09:50:18Z</dcterms:modified>
</cp:coreProperties>
</file>